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1"/>
  <workbookPr codeName="ThisWorkbook" defaultThemeVersion="124226"/>
  <mc:AlternateContent xmlns:mc="http://schemas.openxmlformats.org/markup-compatibility/2006">
    <mc:Choice Requires="x15">
      <x15ac:absPath xmlns:x15ac="http://schemas.microsoft.com/office/spreadsheetml/2010/11/ac" url="https://ssecom.sharepoint.com/teams/RIIO-EDOFGEMAnnualSubmission/Shared Documents/General/02. RIIO-ED2/05. 2023-24 Submission/10. E&amp;I/07. E&amp;I Commentary/Losses CBAs to be submitted/"/>
    </mc:Choice>
  </mc:AlternateContent>
  <xr:revisionPtr revIDLastSave="359" documentId="8_{669FC41E-4E76-4214-9153-62BCCEE61A27}" xr6:coauthVersionLast="47" xr6:coauthVersionMax="47" xr10:uidLastSave="{0705A4EF-2AF6-4274-AE6D-51995C1CB916}"/>
  <bookViews>
    <workbookView xWindow="28680" yWindow="-120" windowWidth="29040" windowHeight="15840" tabRatio="601" firstSheet="9" activeTab="9" xr2:uid="{00000000-000D-0000-FFFF-FFFF00000000}"/>
  </bookViews>
  <sheets>
    <sheet name="Changes Log" sheetId="37" r:id="rId1"/>
    <sheet name="Cover" sheetId="36" r:id="rId2"/>
    <sheet name="Guidance" sheetId="28" r:id="rId3"/>
    <sheet name="Option summary" sheetId="29" r:id="rId4"/>
    <sheet name="Fixed Data" sheetId="48" r:id="rId5"/>
    <sheet name="Fixed Data - Inflation" sheetId="49" r:id="rId6"/>
    <sheet name="Risk Register" sheetId="39" r:id="rId7"/>
    <sheet name="Baseline Scenario" sheetId="44" r:id="rId8"/>
    <sheet name="Workings baseline" sheetId="27" r:id="rId9"/>
    <sheet name="Option 1" sheetId="45" r:id="rId10"/>
    <sheet name="Option 2" sheetId="50" r:id="rId11"/>
    <sheet name="Option 3" sheetId="51" r:id="rId12"/>
    <sheet name="Option 4" sheetId="52" r:id="rId13"/>
    <sheet name="Workings" sheetId="32"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hom1" localSheetId="0"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0"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0"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0"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0"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0"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0"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0"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0"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0"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0"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0"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0" hidden="1">{#N/A,#N/A,FALSE,"PRJCTED MNTHLY QTY's"}</definedName>
    <definedName name="_______bb2" localSheetId="5" hidden="1">{#N/A,#N/A,FALSE,"PRJCTED MNTHLY QTY's"}</definedName>
    <definedName name="_______bb2" hidden="1">{#N/A,#N/A,FALSE,"PRJCTED MNTHLY QTY's"}</definedName>
    <definedName name="_______Lee5" localSheetId="0" hidden="1">{#VALUE!,#N/A,FALSE,0}</definedName>
    <definedName name="_______Lee5" localSheetId="5" hidden="1">{#VALUE!,#N/A,FALSE,0}</definedName>
    <definedName name="_______Lee5" hidden="1">{#VALUE!,#N/A,FALSE,0}</definedName>
    <definedName name="______hom1" localSheetId="0"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0"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0"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0"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0"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0"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0"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0"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0"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0"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0"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0"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0"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0"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0"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0"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0"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0"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0"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0"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0"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0"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0"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0"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0"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0"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0"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0" hidden="1">{"staff",#N/A,FALSE,"Current Month"}</definedName>
    <definedName name="b" localSheetId="5" hidden="1">{"staff",#N/A,FALSE,"Current Month"}</definedName>
    <definedName name="b" hidden="1">{"staff",#N/A,FALSE,"Current Month"}</definedName>
    <definedName name="bb" localSheetId="0" hidden="1">{#N/A,#N/A,FALSE,"PRJCTED MNTHLY QTY's"}</definedName>
    <definedName name="bb" localSheetId="5" hidden="1">{#N/A,#N/A,FALSE,"PRJCTED MNTHLY QTY's"}</definedName>
    <definedName name="bb" hidden="1">{#N/A,#N/A,FALSE,"PRJCTED MNTHLY QTY's"}</definedName>
    <definedName name="bbbb" localSheetId="0" hidden="1">{#N/A,#N/A,FALSE,"PRJCTED QTRLY QTY's"}</definedName>
    <definedName name="bbbb" localSheetId="5" hidden="1">{#N/A,#N/A,FALSE,"PRJCTED QTRLY QTY's"}</definedName>
    <definedName name="bbbb" hidden="1">{#N/A,#N/A,FALSE,"PRJCTED QTRLY QTY's"}</definedName>
    <definedName name="bbbbbb" localSheetId="0"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0" hidden="1">{"'PRODUCTIONCOST SHEET'!$B$3:$G$48"}</definedName>
    <definedName name="f" localSheetId="5" hidden="1">{"'PRODUCTIONCOST SHEET'!$B$3:$G$48"}</definedName>
    <definedName name="f" hidden="1">{"'PRODUCTIONCOST SHEET'!$B$3:$G$48"}</definedName>
    <definedName name="ff" localSheetId="0" hidden="1">{#N/A,#N/A,FALSE,"PRJCTED MNTHLY QTY's"}</definedName>
    <definedName name="ff" localSheetId="5" hidden="1">{#N/A,#N/A,FALSE,"PRJCTED MNTHLY QTY's"}</definedName>
    <definedName name="ff" hidden="1">{#N/A,#N/A,FALSE,"PRJCTED MNTHLY QTY's"}</definedName>
    <definedName name="fffff" localSheetId="0"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0"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0"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0" hidden="1">{"staff",#N/A,FALSE,"Current Month"}</definedName>
    <definedName name="khkjk" localSheetId="5" hidden="1">{"staff",#N/A,FALSE,"Current Month"}</definedName>
    <definedName name="khkjk" hidden="1">{"staff",#N/A,FALSE,"Current Month"}</definedName>
    <definedName name="l" localSheetId="0"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0" hidden="1">{#N/A,#N/A,FALSE,"DI 2 YEAR MASTER SCHEDULE"}</definedName>
    <definedName name="lkl" localSheetId="5" hidden="1">{#N/A,#N/A,FALSE,"DI 2 YEAR MASTER SCHEDULE"}</definedName>
    <definedName name="lkl" hidden="1">{#N/A,#N/A,FALSE,"DI 2 YEAR MASTER SCHEDULE"}</definedName>
    <definedName name="mm"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0" hidden="1">{#N/A,#N/A,FALSE,"PRJCTED QTRLY $'s"}</definedName>
    <definedName name="nn" localSheetId="5" hidden="1">{#N/A,#N/A,FALSE,"PRJCTED QTRLY $'s"}</definedName>
    <definedName name="nn" hidden="1">{#N/A,#N/A,FALSE,"PRJCTED QTRLY $'s"}</definedName>
    <definedName name="odd" localSheetId="0"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0"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0" hidden="1">{#VALUE!,#N/A,FALSE,0}</definedName>
    <definedName name="u" localSheetId="5" hidden="1">{#VALUE!,#N/A,FALSE,0}</definedName>
    <definedName name="u" hidden="1">{#VALUE!,#N/A,FALSE,0}</definedName>
    <definedName name="UAG" localSheetId="0"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0">1000</definedName>
    <definedName name="v" localSheetId="0"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0"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0"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0"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0" hidden="1">{"staff",#N/A,FALSE,"Current Month"}</definedName>
    <definedName name="wrn.Mat." localSheetId="5" hidden="1">{"staff",#N/A,FALSE,"Current Month"}</definedName>
    <definedName name="wrn.Mat." hidden="1">{"staff",#N/A,FALSE,"Current Month"}</definedName>
    <definedName name="wrn.Priority._.list." localSheetId="0"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0"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0" hidden="1">{#N/A,#N/A,FALSE,"PRJCTED QTRLY $'s"}</definedName>
    <definedName name="wrn.Prjcted._.Qtrly._.Dollars." localSheetId="5" hidden="1">{#N/A,#N/A,FALSE,"PRJCTED QTRLY $'s"}</definedName>
    <definedName name="wrn.Prjcted._.Qtrly._.Dollars." hidden="1">{#N/A,#N/A,FALSE,"PRJCTED QTRLY $'s"}</definedName>
    <definedName name="wrn.Prjcted._.Qtrly._.Qtys." localSheetId="0" hidden="1">{#N/A,#N/A,FALSE,"PRJCTED QTRLY QTY's"}</definedName>
    <definedName name="wrn.Prjcted._.Qtrly._.Qtys." localSheetId="5" hidden="1">{#N/A,#N/A,FALSE,"PRJCTED QTRLY QTY's"}</definedName>
    <definedName name="wrn.Prjcted._.Qtrly._.Qtys." hidden="1">{#N/A,#N/A,FALSE,"PRJCTED QTRLY QTY's"}</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0" hidden="1">{#N/A,#N/A,FALSE,"DI 2 YEAR MASTER SCHEDULE"}</definedName>
    <definedName name="x" localSheetId="5" hidden="1">{#N/A,#N/A,FALSE,"DI 2 YEAR MASTER SCHEDULE"}</definedName>
    <definedName name="x" hidden="1">{#N/A,#N/A,FALSE,"DI 2 YEAR MASTER SCHEDULE"}</definedName>
    <definedName name="y"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0"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29" l="1"/>
  <c r="N33" i="29"/>
  <c r="M33" i="29"/>
  <c r="C23" i="32"/>
  <c r="C22" i="32"/>
  <c r="C20" i="32"/>
  <c r="C19" i="32"/>
  <c r="C18" i="32"/>
  <c r="C11" i="32"/>
  <c r="C34" i="32"/>
  <c r="C27" i="32"/>
  <c r="C30" i="32" l="1"/>
  <c r="F92" i="52" l="1"/>
  <c r="G92" i="52"/>
  <c r="H92" i="52"/>
  <c r="I92" i="52"/>
  <c r="J92" i="52"/>
  <c r="K92" i="52"/>
  <c r="L92" i="52"/>
  <c r="M92" i="52"/>
  <c r="N92" i="52"/>
  <c r="O92" i="52"/>
  <c r="P92" i="52"/>
  <c r="Q92" i="52"/>
  <c r="R92" i="52"/>
  <c r="S92" i="52"/>
  <c r="T92" i="52"/>
  <c r="U92" i="52"/>
  <c r="V92" i="52"/>
  <c r="W92" i="52"/>
  <c r="X92" i="52"/>
  <c r="Y92" i="52"/>
  <c r="Z92" i="52"/>
  <c r="AA92" i="52"/>
  <c r="AB92" i="52"/>
  <c r="AC92" i="52"/>
  <c r="AD92" i="52"/>
  <c r="AE92" i="52"/>
  <c r="AF92" i="52"/>
  <c r="AG92" i="52"/>
  <c r="AH92" i="52"/>
  <c r="AI92" i="52"/>
  <c r="AJ92" i="52"/>
  <c r="AK92" i="52"/>
  <c r="AL92" i="52"/>
  <c r="AM92" i="52"/>
  <c r="AN92" i="52"/>
  <c r="AO92" i="52"/>
  <c r="AP92" i="52"/>
  <c r="AQ92" i="52"/>
  <c r="AR92" i="52"/>
  <c r="AS92" i="52"/>
  <c r="E92" i="52"/>
  <c r="F92" i="51"/>
  <c r="G92" i="51"/>
  <c r="H92" i="51"/>
  <c r="I92" i="51"/>
  <c r="J92" i="51"/>
  <c r="K92" i="51"/>
  <c r="L92" i="51"/>
  <c r="M92" i="51"/>
  <c r="N92" i="51"/>
  <c r="O92" i="51"/>
  <c r="P92" i="51"/>
  <c r="Q92" i="51"/>
  <c r="R92" i="51"/>
  <c r="S92" i="51"/>
  <c r="T92" i="51"/>
  <c r="U92" i="51"/>
  <c r="V92" i="51"/>
  <c r="W92" i="51"/>
  <c r="X92" i="51"/>
  <c r="Y92" i="51"/>
  <c r="Z92" i="51"/>
  <c r="AA92" i="51"/>
  <c r="AB92" i="51"/>
  <c r="AC92" i="51"/>
  <c r="AD92" i="51"/>
  <c r="AE92" i="51"/>
  <c r="AF92" i="51"/>
  <c r="AG92" i="51"/>
  <c r="AH92" i="51"/>
  <c r="AI92" i="51"/>
  <c r="AJ92" i="51"/>
  <c r="AK92" i="51"/>
  <c r="AL92" i="51"/>
  <c r="AM92" i="51"/>
  <c r="AN92" i="51"/>
  <c r="AO92" i="51"/>
  <c r="AP92" i="51"/>
  <c r="AQ92" i="51"/>
  <c r="AR92" i="51"/>
  <c r="E92" i="51"/>
  <c r="F92" i="50"/>
  <c r="G92" i="50"/>
  <c r="H92" i="50"/>
  <c r="I92" i="50"/>
  <c r="J92"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AI92" i="50"/>
  <c r="AJ92" i="50"/>
  <c r="AK92" i="50"/>
  <c r="AL92" i="50"/>
  <c r="AM92" i="50"/>
  <c r="AN92" i="50"/>
  <c r="AO92" i="50"/>
  <c r="AP92" i="50"/>
  <c r="AQ92" i="50"/>
  <c r="AR92" i="50"/>
  <c r="E92" i="50"/>
  <c r="E19" i="52" l="1"/>
  <c r="E18" i="51"/>
  <c r="E18" i="52"/>
  <c r="E19" i="51"/>
  <c r="E18" i="50"/>
  <c r="E23" i="50" s="1"/>
  <c r="E31" i="50" s="1"/>
  <c r="E18" i="45"/>
  <c r="C18" i="52"/>
  <c r="BL93" i="52"/>
  <c r="BL72" i="52" s="1"/>
  <c r="BK93" i="52"/>
  <c r="BK72" i="52" s="1"/>
  <c r="BJ93" i="52"/>
  <c r="BI93" i="52"/>
  <c r="BI72" i="52" s="1"/>
  <c r="BH93" i="52"/>
  <c r="BH72" i="52" s="1"/>
  <c r="BG93" i="52"/>
  <c r="BF93" i="52"/>
  <c r="BF72" i="52" s="1"/>
  <c r="BE93" i="52"/>
  <c r="BE72" i="52" s="1"/>
  <c r="BD93" i="52"/>
  <c r="BD72" i="52" s="1"/>
  <c r="BC93" i="52"/>
  <c r="BC72" i="52" s="1"/>
  <c r="BB93" i="52"/>
  <c r="BB72" i="52" s="1"/>
  <c r="BA93" i="52"/>
  <c r="BA72" i="52" s="1"/>
  <c r="AZ93" i="52"/>
  <c r="AZ72" i="52" s="1"/>
  <c r="AY93" i="52"/>
  <c r="AY72" i="52" s="1"/>
  <c r="AX93" i="52"/>
  <c r="AX72" i="52" s="1"/>
  <c r="AW93" i="52"/>
  <c r="AW72" i="52" s="1"/>
  <c r="AV93" i="52"/>
  <c r="AV72" i="52" s="1"/>
  <c r="AU93" i="52"/>
  <c r="AU72" i="52" s="1"/>
  <c r="AT93" i="52"/>
  <c r="AT72" i="52" s="1"/>
  <c r="AS93" i="52"/>
  <c r="AS72" i="52" s="1"/>
  <c r="AR93" i="52"/>
  <c r="AR72" i="52" s="1"/>
  <c r="AQ93" i="52"/>
  <c r="AQ72" i="52" s="1"/>
  <c r="AP93" i="52"/>
  <c r="AP72" i="52" s="1"/>
  <c r="AO93" i="52"/>
  <c r="AO72" i="52" s="1"/>
  <c r="AN93" i="52"/>
  <c r="AN72" i="52" s="1"/>
  <c r="AM93" i="52"/>
  <c r="AM72" i="52" s="1"/>
  <c r="AL93" i="52"/>
  <c r="AL72" i="52" s="1"/>
  <c r="AK93" i="52"/>
  <c r="AK72" i="52" s="1"/>
  <c r="AJ93" i="52"/>
  <c r="AJ72" i="52" s="1"/>
  <c r="AI93" i="52"/>
  <c r="AI72" i="52" s="1"/>
  <c r="AH93" i="52"/>
  <c r="AH72" i="52" s="1"/>
  <c r="AG93" i="52"/>
  <c r="AG72" i="52" s="1"/>
  <c r="AF93" i="52"/>
  <c r="AF72" i="52" s="1"/>
  <c r="AE93" i="52"/>
  <c r="AE72" i="52" s="1"/>
  <c r="AD93" i="52"/>
  <c r="AD72" i="52" s="1"/>
  <c r="AC93" i="52"/>
  <c r="AC72" i="52" s="1"/>
  <c r="AB93" i="52"/>
  <c r="AB72" i="52" s="1"/>
  <c r="AA93" i="52"/>
  <c r="AA72" i="52" s="1"/>
  <c r="Z93" i="52"/>
  <c r="Z72" i="52" s="1"/>
  <c r="Y93" i="52"/>
  <c r="Y72" i="52" s="1"/>
  <c r="X93" i="52"/>
  <c r="X72" i="52" s="1"/>
  <c r="W93" i="52"/>
  <c r="W72" i="52" s="1"/>
  <c r="V93" i="52"/>
  <c r="V72" i="52" s="1"/>
  <c r="U93" i="52"/>
  <c r="U72" i="52" s="1"/>
  <c r="T93" i="52"/>
  <c r="T72" i="52" s="1"/>
  <c r="S93" i="52"/>
  <c r="S72" i="52" s="1"/>
  <c r="S82" i="52" s="1"/>
  <c r="R93" i="52"/>
  <c r="R72" i="52" s="1"/>
  <c r="Q93" i="52"/>
  <c r="Q72" i="52" s="1"/>
  <c r="P93" i="52"/>
  <c r="P72" i="52" s="1"/>
  <c r="O93" i="52"/>
  <c r="O72" i="52" s="1"/>
  <c r="N93" i="52"/>
  <c r="N72" i="52" s="1"/>
  <c r="M93" i="52"/>
  <c r="M72" i="52" s="1"/>
  <c r="M82" i="52" s="1"/>
  <c r="L93" i="52"/>
  <c r="L72" i="52" s="1"/>
  <c r="K93" i="52"/>
  <c r="K72" i="52" s="1"/>
  <c r="J93" i="52"/>
  <c r="J72" i="52" s="1"/>
  <c r="I93" i="52"/>
  <c r="I72" i="52" s="1"/>
  <c r="H93" i="52"/>
  <c r="H72" i="52" s="1"/>
  <c r="G93" i="52"/>
  <c r="G72" i="52" s="1"/>
  <c r="F93" i="52"/>
  <c r="F72" i="52" s="1"/>
  <c r="E93" i="52"/>
  <c r="E72" i="52" s="1"/>
  <c r="AS85" i="52"/>
  <c r="AT85" i="52" s="1"/>
  <c r="AU85" i="52" s="1"/>
  <c r="AV85" i="52" s="1"/>
  <c r="AW85" i="52" s="1"/>
  <c r="AX85" i="52" s="1"/>
  <c r="AY85" i="52" s="1"/>
  <c r="AZ85" i="52" s="1"/>
  <c r="BA85" i="52" s="1"/>
  <c r="BB85" i="52" s="1"/>
  <c r="BC85" i="52" s="1"/>
  <c r="BD85" i="52" s="1"/>
  <c r="BE85" i="52" s="1"/>
  <c r="BF85" i="52" s="1"/>
  <c r="BG85" i="52" s="1"/>
  <c r="BH85" i="52" s="1"/>
  <c r="BI85" i="52" s="1"/>
  <c r="BJ85" i="52" s="1"/>
  <c r="BK85" i="52" s="1"/>
  <c r="BL85" i="52" s="1"/>
  <c r="AI85" i="52"/>
  <c r="AJ85" i="52" s="1"/>
  <c r="AK85" i="52" s="1"/>
  <c r="AL85" i="52" s="1"/>
  <c r="AM85" i="52" s="1"/>
  <c r="AN85" i="52" s="1"/>
  <c r="AO85" i="52" s="1"/>
  <c r="AP85" i="52" s="1"/>
  <c r="AQ85" i="52" s="1"/>
  <c r="AR85" i="52" s="1"/>
  <c r="AH85" i="52"/>
  <c r="AG85" i="52"/>
  <c r="AF85" i="52"/>
  <c r="AE85" i="52"/>
  <c r="AD85" i="52"/>
  <c r="AC85" i="52"/>
  <c r="AB85" i="52"/>
  <c r="AA85" i="52"/>
  <c r="Z85" i="52"/>
  <c r="Y85" i="52"/>
  <c r="X85" i="52"/>
  <c r="W85" i="52"/>
  <c r="V85" i="52"/>
  <c r="U85" i="52"/>
  <c r="T85" i="52"/>
  <c r="S85" i="52"/>
  <c r="R85" i="52"/>
  <c r="Q85" i="52"/>
  <c r="P85" i="52"/>
  <c r="O85" i="52"/>
  <c r="N85" i="52"/>
  <c r="M85" i="52"/>
  <c r="L85" i="52"/>
  <c r="K85" i="52"/>
  <c r="J85" i="52"/>
  <c r="I85" i="52"/>
  <c r="H85" i="52"/>
  <c r="G85" i="52"/>
  <c r="F85" i="52"/>
  <c r="E85" i="52"/>
  <c r="AI84" i="52"/>
  <c r="AJ84" i="52" s="1"/>
  <c r="AK84" i="52" s="1"/>
  <c r="AL84" i="52" s="1"/>
  <c r="AM84" i="52" s="1"/>
  <c r="AN84" i="52" s="1"/>
  <c r="AO84" i="52" s="1"/>
  <c r="AP84" i="52" s="1"/>
  <c r="AQ84" i="52" s="1"/>
  <c r="AR84" i="52" s="1"/>
  <c r="AS84" i="52" s="1"/>
  <c r="AT84" i="52" s="1"/>
  <c r="AU84" i="52" s="1"/>
  <c r="AV84" i="52" s="1"/>
  <c r="AW84" i="52" s="1"/>
  <c r="AX84" i="52" s="1"/>
  <c r="AY84" i="52" s="1"/>
  <c r="AZ84" i="52" s="1"/>
  <c r="BA84" i="52" s="1"/>
  <c r="BB84" i="52" s="1"/>
  <c r="BC84" i="52" s="1"/>
  <c r="BD84" i="52" s="1"/>
  <c r="BE84" i="52" s="1"/>
  <c r="BF84" i="52" s="1"/>
  <c r="BG84" i="52" s="1"/>
  <c r="BH84" i="52" s="1"/>
  <c r="BI84" i="52" s="1"/>
  <c r="BJ84" i="52" s="1"/>
  <c r="BK84" i="52" s="1"/>
  <c r="BL84" i="52" s="1"/>
  <c r="AH84" i="52"/>
  <c r="AG84"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BL78" i="52"/>
  <c r="BK78" i="52"/>
  <c r="BJ78" i="52"/>
  <c r="BI78" i="52"/>
  <c r="BH78" i="52"/>
  <c r="BG78" i="52"/>
  <c r="BF78" i="52"/>
  <c r="BE78" i="52"/>
  <c r="BD78" i="52"/>
  <c r="BC78" i="52"/>
  <c r="BB78" i="52"/>
  <c r="BA78" i="52"/>
  <c r="AZ78" i="52"/>
  <c r="AY78" i="52"/>
  <c r="AX78" i="52"/>
  <c r="AW78" i="52"/>
  <c r="AV78" i="52"/>
  <c r="AU78" i="52"/>
  <c r="AT78" i="52"/>
  <c r="AS78" i="52"/>
  <c r="AR78" i="52"/>
  <c r="AQ78" i="52"/>
  <c r="AP78" i="52"/>
  <c r="AO78" i="52"/>
  <c r="AN78" i="52"/>
  <c r="AM78" i="52"/>
  <c r="AL78" i="52"/>
  <c r="AK78" i="52"/>
  <c r="AJ78" i="52"/>
  <c r="AI78" i="52"/>
  <c r="AH78" i="52"/>
  <c r="AG78" i="52"/>
  <c r="AF78" i="52"/>
  <c r="AE78" i="52"/>
  <c r="AD78" i="52"/>
  <c r="AC78" i="52"/>
  <c r="AB78" i="52"/>
  <c r="AA78" i="52"/>
  <c r="Z78" i="52"/>
  <c r="Y78" i="52"/>
  <c r="X78" i="52"/>
  <c r="W78" i="52"/>
  <c r="V78" i="52"/>
  <c r="U78" i="52"/>
  <c r="T78" i="52"/>
  <c r="S78" i="52"/>
  <c r="R78" i="52"/>
  <c r="Q78" i="52"/>
  <c r="P78" i="52"/>
  <c r="O78" i="52"/>
  <c r="N78" i="52"/>
  <c r="M78" i="52"/>
  <c r="L78" i="52"/>
  <c r="K78" i="52"/>
  <c r="J78" i="52"/>
  <c r="I78" i="52"/>
  <c r="H78" i="52"/>
  <c r="G78" i="52"/>
  <c r="F78" i="52"/>
  <c r="E78" i="52"/>
  <c r="BL77" i="52"/>
  <c r="BK77" i="52"/>
  <c r="BJ77" i="52"/>
  <c r="BI77" i="52"/>
  <c r="BH77" i="52"/>
  <c r="BG77" i="52"/>
  <c r="BF77" i="52"/>
  <c r="BE77" i="52"/>
  <c r="BD77" i="52"/>
  <c r="BC77" i="52"/>
  <c r="BB77" i="52"/>
  <c r="BA77" i="52"/>
  <c r="AZ77" i="52"/>
  <c r="AY77" i="52"/>
  <c r="AX77" i="52"/>
  <c r="AW77" i="52"/>
  <c r="AV77" i="52"/>
  <c r="AU77" i="52"/>
  <c r="AT77" i="52"/>
  <c r="AS77" i="52"/>
  <c r="AR77" i="52"/>
  <c r="AQ77" i="52"/>
  <c r="AP77" i="52"/>
  <c r="AO77" i="52"/>
  <c r="AN77" i="52"/>
  <c r="AM77" i="52"/>
  <c r="AL77" i="52"/>
  <c r="AK77" i="52"/>
  <c r="AJ77" i="52"/>
  <c r="AI77" i="52"/>
  <c r="AH77" i="52"/>
  <c r="AG77" i="52"/>
  <c r="AF77" i="52"/>
  <c r="AE77" i="52"/>
  <c r="AD77" i="52"/>
  <c r="AC77" i="52"/>
  <c r="AB77" i="52"/>
  <c r="AA77" i="52"/>
  <c r="Z77" i="52"/>
  <c r="Y77" i="52"/>
  <c r="X77" i="52"/>
  <c r="W77" i="52"/>
  <c r="V77" i="52"/>
  <c r="U77" i="52"/>
  <c r="T77" i="52"/>
  <c r="S77" i="52"/>
  <c r="R77" i="52"/>
  <c r="Q77" i="52"/>
  <c r="P77" i="52"/>
  <c r="O77" i="52"/>
  <c r="N77" i="52"/>
  <c r="M77" i="52"/>
  <c r="L77" i="52"/>
  <c r="K77" i="52"/>
  <c r="J77" i="52"/>
  <c r="I77" i="52"/>
  <c r="H77" i="52"/>
  <c r="G77" i="52"/>
  <c r="F77" i="52"/>
  <c r="E77" i="52"/>
  <c r="BL76" i="52"/>
  <c r="BK76" i="52"/>
  <c r="BJ76" i="52"/>
  <c r="BI76" i="52"/>
  <c r="BH76" i="52"/>
  <c r="BG76" i="52"/>
  <c r="BF76" i="52"/>
  <c r="BE76" i="52"/>
  <c r="BD76" i="52"/>
  <c r="BC76" i="52"/>
  <c r="BB76" i="52"/>
  <c r="BA76" i="52"/>
  <c r="AZ76" i="52"/>
  <c r="AY76" i="52"/>
  <c r="AX76" i="52"/>
  <c r="AW76" i="52"/>
  <c r="AV76" i="52"/>
  <c r="AU76" i="52"/>
  <c r="AT76" i="52"/>
  <c r="AS76" i="52"/>
  <c r="AR76" i="52"/>
  <c r="AQ76" i="52"/>
  <c r="AP76" i="52"/>
  <c r="AO76" i="52"/>
  <c r="AN76" i="52"/>
  <c r="AM76" i="52"/>
  <c r="AL76" i="52"/>
  <c r="AK76" i="52"/>
  <c r="AJ76" i="52"/>
  <c r="AI76" i="52"/>
  <c r="AH76" i="52"/>
  <c r="AG76" i="52"/>
  <c r="AF76" i="52"/>
  <c r="AE76" i="52"/>
  <c r="AD76" i="52"/>
  <c r="AC76" i="52"/>
  <c r="AB76" i="52"/>
  <c r="AA76" i="52"/>
  <c r="Z76" i="52"/>
  <c r="Y76" i="52"/>
  <c r="X76" i="52"/>
  <c r="W76" i="52"/>
  <c r="V76" i="52"/>
  <c r="U76" i="52"/>
  <c r="T76" i="52"/>
  <c r="S76" i="52"/>
  <c r="R76" i="52"/>
  <c r="Q76" i="52"/>
  <c r="P76" i="52"/>
  <c r="O76" i="52"/>
  <c r="N76" i="52"/>
  <c r="M76" i="52"/>
  <c r="L76" i="52"/>
  <c r="K76" i="52"/>
  <c r="J76" i="52"/>
  <c r="I76" i="52"/>
  <c r="H76" i="52"/>
  <c r="G76" i="52"/>
  <c r="F76" i="52"/>
  <c r="E76" i="52"/>
  <c r="BL75" i="52"/>
  <c r="BK75" i="52"/>
  <c r="BJ75" i="52"/>
  <c r="BI75" i="52"/>
  <c r="BH75" i="52"/>
  <c r="BG75" i="52"/>
  <c r="BF75" i="52"/>
  <c r="BE75" i="52"/>
  <c r="BD75" i="52"/>
  <c r="BC75" i="52"/>
  <c r="BB75" i="52"/>
  <c r="BA75" i="52"/>
  <c r="AZ75" i="52"/>
  <c r="AY75" i="52"/>
  <c r="AX75" i="52"/>
  <c r="AW75" i="52"/>
  <c r="AV75" i="52"/>
  <c r="AU75" i="52"/>
  <c r="AT75" i="52"/>
  <c r="AS75" i="52"/>
  <c r="AR75" i="52"/>
  <c r="AQ75" i="52"/>
  <c r="AP75" i="52"/>
  <c r="AO75" i="52"/>
  <c r="AN75" i="52"/>
  <c r="AM75" i="52"/>
  <c r="AL75" i="52"/>
  <c r="AK75" i="52"/>
  <c r="AJ75" i="52"/>
  <c r="AI75" i="52"/>
  <c r="AH75" i="52"/>
  <c r="AG75" i="52"/>
  <c r="AF75" i="52"/>
  <c r="AE75" i="52"/>
  <c r="AD75" i="52"/>
  <c r="AC75" i="52"/>
  <c r="AB75" i="52"/>
  <c r="AA75" i="52"/>
  <c r="Z75" i="52"/>
  <c r="Y75" i="52"/>
  <c r="X75" i="52"/>
  <c r="W75" i="52"/>
  <c r="V75" i="52"/>
  <c r="U75" i="52"/>
  <c r="T75" i="52"/>
  <c r="S75" i="52"/>
  <c r="R75" i="52"/>
  <c r="Q75" i="52"/>
  <c r="P75" i="52"/>
  <c r="O75" i="52"/>
  <c r="N75" i="52"/>
  <c r="M75" i="52"/>
  <c r="L75" i="52"/>
  <c r="K75" i="52"/>
  <c r="J75" i="52"/>
  <c r="I75" i="52"/>
  <c r="H75" i="52"/>
  <c r="G75" i="52"/>
  <c r="F75" i="52"/>
  <c r="E75" i="52"/>
  <c r="BL74" i="52"/>
  <c r="BK74" i="52"/>
  <c r="BJ74" i="52"/>
  <c r="BI74" i="52"/>
  <c r="BH74" i="52"/>
  <c r="BG74" i="52"/>
  <c r="BF74" i="52"/>
  <c r="BE74" i="52"/>
  <c r="BD74" i="52"/>
  <c r="BC74" i="52"/>
  <c r="BB74" i="52"/>
  <c r="BA74" i="52"/>
  <c r="AZ74" i="52"/>
  <c r="AY74" i="52"/>
  <c r="AX74" i="52"/>
  <c r="AW74" i="52"/>
  <c r="AV74" i="52"/>
  <c r="AU74" i="52"/>
  <c r="AT74" i="52"/>
  <c r="AS74" i="52"/>
  <c r="AR74" i="52"/>
  <c r="AQ74" i="52"/>
  <c r="AP74" i="52"/>
  <c r="AO74" i="52"/>
  <c r="AN74" i="52"/>
  <c r="AM74" i="52"/>
  <c r="AL74" i="52"/>
  <c r="AK74" i="52"/>
  <c r="AJ74" i="52"/>
  <c r="AI74" i="52"/>
  <c r="AH74" i="52"/>
  <c r="AG74" i="52"/>
  <c r="AF74" i="52"/>
  <c r="AE74" i="52"/>
  <c r="AD74" i="52"/>
  <c r="AC74" i="52"/>
  <c r="AB74" i="52"/>
  <c r="AA74" i="52"/>
  <c r="Z74" i="52"/>
  <c r="Y74" i="52"/>
  <c r="X74" i="52"/>
  <c r="W74" i="52"/>
  <c r="V74" i="52"/>
  <c r="U74" i="52"/>
  <c r="T74" i="52"/>
  <c r="S74" i="52"/>
  <c r="R74" i="52"/>
  <c r="Q74" i="52"/>
  <c r="P74" i="52"/>
  <c r="O74" i="52"/>
  <c r="N74" i="52"/>
  <c r="M74" i="52"/>
  <c r="L74" i="52"/>
  <c r="K74" i="52"/>
  <c r="J74" i="52"/>
  <c r="I74" i="52"/>
  <c r="H74" i="52"/>
  <c r="G74" i="52"/>
  <c r="F74" i="52"/>
  <c r="E74" i="52"/>
  <c r="BL73" i="52"/>
  <c r="BK73" i="52"/>
  <c r="BJ73" i="52"/>
  <c r="BI73" i="52"/>
  <c r="BH73" i="52"/>
  <c r="BG73" i="52"/>
  <c r="BF73" i="52"/>
  <c r="BE73" i="52"/>
  <c r="BD73" i="52"/>
  <c r="BC73" i="52"/>
  <c r="BB73" i="52"/>
  <c r="BA73" i="52"/>
  <c r="AZ73" i="52"/>
  <c r="AY73" i="52"/>
  <c r="AX73" i="52"/>
  <c r="AW73" i="52"/>
  <c r="AV73" i="52"/>
  <c r="AU73" i="52"/>
  <c r="AT73" i="52"/>
  <c r="AS73" i="52"/>
  <c r="AR73" i="52"/>
  <c r="AQ73" i="52"/>
  <c r="AP73"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F73" i="52"/>
  <c r="E73" i="52"/>
  <c r="BJ72" i="52"/>
  <c r="BG72" i="52"/>
  <c r="BL71" i="52"/>
  <c r="BK71" i="52"/>
  <c r="BJ71" i="52"/>
  <c r="BI71" i="52"/>
  <c r="BH71" i="52"/>
  <c r="BG71" i="52"/>
  <c r="BF71" i="52"/>
  <c r="BE71" i="52"/>
  <c r="BD71" i="52"/>
  <c r="BC71" i="52"/>
  <c r="BB71" i="52"/>
  <c r="BA71" i="52"/>
  <c r="AZ71" i="52"/>
  <c r="AY71" i="52"/>
  <c r="AX71" i="52"/>
  <c r="AW71" i="52"/>
  <c r="AV71" i="52"/>
  <c r="AU71" i="52"/>
  <c r="AT71" i="52"/>
  <c r="AT82" i="52" s="1"/>
  <c r="AS71" i="52"/>
  <c r="AR71" i="52"/>
  <c r="AQ71" i="52"/>
  <c r="AP71" i="52"/>
  <c r="AO71" i="52"/>
  <c r="AN71" i="52"/>
  <c r="AM71" i="52"/>
  <c r="AL71" i="52"/>
  <c r="AK71" i="52"/>
  <c r="AJ71" i="52"/>
  <c r="AI71" i="52"/>
  <c r="AH71" i="52"/>
  <c r="AH82" i="52" s="1"/>
  <c r="AG71" i="52"/>
  <c r="AF71" i="52"/>
  <c r="AE71" i="52"/>
  <c r="AD71" i="52"/>
  <c r="AC71" i="52"/>
  <c r="AB71" i="52"/>
  <c r="AA71" i="52"/>
  <c r="Z71" i="52"/>
  <c r="Y71" i="52"/>
  <c r="X71" i="52"/>
  <c r="W71" i="52"/>
  <c r="V71" i="52"/>
  <c r="V82" i="52" s="1"/>
  <c r="U71" i="52"/>
  <c r="T71" i="52"/>
  <c r="S71" i="52"/>
  <c r="R71" i="52"/>
  <c r="Q71" i="52"/>
  <c r="P71" i="52"/>
  <c r="O71" i="52"/>
  <c r="N71" i="52"/>
  <c r="M71" i="52"/>
  <c r="L71" i="52"/>
  <c r="K71" i="52"/>
  <c r="J71" i="52"/>
  <c r="I71" i="52"/>
  <c r="H71" i="52"/>
  <c r="G71" i="52"/>
  <c r="F71" i="52"/>
  <c r="E71" i="52"/>
  <c r="E65" i="52"/>
  <c r="BL59" i="52"/>
  <c r="BE58" i="52"/>
  <c r="AP58" i="52"/>
  <c r="AM58" i="52"/>
  <c r="AY57" i="52"/>
  <c r="AG56" i="52"/>
  <c r="AE56" i="52"/>
  <c r="BH50" i="52"/>
  <c r="BF50" i="52"/>
  <c r="AO47" i="52"/>
  <c r="BD34" i="52"/>
  <c r="AM34" i="52"/>
  <c r="AC34" i="52"/>
  <c r="AB34" i="52"/>
  <c r="BK33" i="52"/>
  <c r="BA33" i="52"/>
  <c r="AZ33" i="52"/>
  <c r="AC33" i="52"/>
  <c r="AB33" i="52"/>
  <c r="AA33" i="52"/>
  <c r="Q33" i="52"/>
  <c r="P33" i="52"/>
  <c r="AY46" i="52" s="1"/>
  <c r="BD31" i="52"/>
  <c r="BD33" i="52" s="1"/>
  <c r="BB31" i="52"/>
  <c r="BA31" i="52"/>
  <c r="AZ31" i="52"/>
  <c r="AY31" i="52"/>
  <c r="AO31" i="52"/>
  <c r="AO33" i="52" s="1"/>
  <c r="AF31" i="52"/>
  <c r="Y31" i="52"/>
  <c r="Y33" i="52" s="1"/>
  <c r="BL55" i="52" s="1"/>
  <c r="T31" i="52"/>
  <c r="T33" i="52" s="1"/>
  <c r="R31" i="52"/>
  <c r="Q31" i="52"/>
  <c r="P31" i="52"/>
  <c r="O31" i="52"/>
  <c r="BL30" i="52"/>
  <c r="BK30" i="52"/>
  <c r="BJ30" i="52"/>
  <c r="BI30" i="52"/>
  <c r="BH30" i="52"/>
  <c r="BG30" i="52"/>
  <c r="BF30" i="52"/>
  <c r="BE30" i="52"/>
  <c r="BD30" i="52"/>
  <c r="BC30" i="52"/>
  <c r="BB30" i="52"/>
  <c r="BA30" i="52"/>
  <c r="AZ30" i="52"/>
  <c r="AY30" i="52"/>
  <c r="AX30" i="52"/>
  <c r="AW30" i="52"/>
  <c r="AV30" i="52"/>
  <c r="AU30" i="52"/>
  <c r="AT30" i="52"/>
  <c r="AS30" i="52"/>
  <c r="AR30" i="52"/>
  <c r="AQ30" i="52"/>
  <c r="AP30" i="52"/>
  <c r="AO30" i="52"/>
  <c r="AN30" i="52"/>
  <c r="AM30" i="52"/>
  <c r="AL30" i="52"/>
  <c r="AK30" i="52"/>
  <c r="AJ30" i="52"/>
  <c r="AI30" i="52"/>
  <c r="AH30" i="52"/>
  <c r="AG30" i="52"/>
  <c r="AF30" i="52"/>
  <c r="AE30" i="52"/>
  <c r="AD30" i="52"/>
  <c r="AC30" i="52"/>
  <c r="AB30" i="52"/>
  <c r="AA30" i="52"/>
  <c r="Z30" i="52"/>
  <c r="Y30" i="52"/>
  <c r="X30" i="52"/>
  <c r="W30" i="52"/>
  <c r="V30" i="52"/>
  <c r="U30" i="52"/>
  <c r="T30" i="52"/>
  <c r="S30" i="52"/>
  <c r="R30" i="52"/>
  <c r="Q30" i="52"/>
  <c r="P30" i="52"/>
  <c r="O30" i="52"/>
  <c r="N30" i="52"/>
  <c r="M30" i="52"/>
  <c r="L30" i="52"/>
  <c r="K30" i="52"/>
  <c r="J30" i="52"/>
  <c r="I30" i="52"/>
  <c r="H30" i="52"/>
  <c r="G30" i="52"/>
  <c r="F30" i="52"/>
  <c r="E30" i="52"/>
  <c r="BL23" i="52"/>
  <c r="BL31" i="52" s="1"/>
  <c r="BL33" i="52" s="1"/>
  <c r="BK23" i="52"/>
  <c r="BK31" i="52" s="1"/>
  <c r="BJ23" i="52"/>
  <c r="BJ31" i="52" s="1"/>
  <c r="BJ33" i="52" s="1"/>
  <c r="BI23" i="52"/>
  <c r="BI31" i="52" s="1"/>
  <c r="BH23" i="52"/>
  <c r="BH31" i="52" s="1"/>
  <c r="BG23" i="52"/>
  <c r="BG31" i="52" s="1"/>
  <c r="BF23" i="52"/>
  <c r="BF31" i="52" s="1"/>
  <c r="BE23" i="52"/>
  <c r="BE31" i="52" s="1"/>
  <c r="BD23" i="52"/>
  <c r="BC23" i="52"/>
  <c r="BC31" i="52" s="1"/>
  <c r="BB23" i="52"/>
  <c r="BA23" i="52"/>
  <c r="AZ23" i="52"/>
  <c r="AY23" i="52"/>
  <c r="AX23" i="52"/>
  <c r="AX31" i="52" s="1"/>
  <c r="AW23" i="52"/>
  <c r="AW31" i="52" s="1"/>
  <c r="AW33" i="52" s="1"/>
  <c r="AV23" i="52"/>
  <c r="AV31" i="52" s="1"/>
  <c r="AU23" i="52"/>
  <c r="AU31" i="52" s="1"/>
  <c r="AT23" i="52"/>
  <c r="AT31" i="52" s="1"/>
  <c r="AS23" i="52"/>
  <c r="AS31" i="52" s="1"/>
  <c r="AR23" i="52"/>
  <c r="AR31" i="52" s="1"/>
  <c r="AQ23" i="52"/>
  <c r="AQ31" i="52" s="1"/>
  <c r="AP23" i="52"/>
  <c r="AP31" i="52" s="1"/>
  <c r="AP33" i="52" s="1"/>
  <c r="AO23" i="52"/>
  <c r="AN23" i="52"/>
  <c r="AN31" i="52" s="1"/>
  <c r="AM23" i="52"/>
  <c r="AM31" i="52" s="1"/>
  <c r="AM33" i="52" s="1"/>
  <c r="AL23" i="52"/>
  <c r="AL31" i="52" s="1"/>
  <c r="AK23" i="52"/>
  <c r="AK31" i="52" s="1"/>
  <c r="AJ23" i="52"/>
  <c r="AJ31" i="52" s="1"/>
  <c r="AI23" i="52"/>
  <c r="AI31" i="52" s="1"/>
  <c r="AH23" i="52"/>
  <c r="AH31" i="52" s="1"/>
  <c r="AG23" i="52"/>
  <c r="AG31" i="52" s="1"/>
  <c r="AF23" i="52"/>
  <c r="AE23" i="52"/>
  <c r="AE31" i="52" s="1"/>
  <c r="AD23" i="52"/>
  <c r="AD31" i="52" s="1"/>
  <c r="AD33" i="52" s="1"/>
  <c r="AC23" i="52"/>
  <c r="AC31" i="52" s="1"/>
  <c r="AB23" i="52"/>
  <c r="AB31" i="52" s="1"/>
  <c r="AA23" i="52"/>
  <c r="AA31" i="52" s="1"/>
  <c r="Z23" i="52"/>
  <c r="Z31" i="52" s="1"/>
  <c r="Z33" i="52" s="1"/>
  <c r="AB56" i="52" s="1"/>
  <c r="Y23" i="52"/>
  <c r="X23" i="52"/>
  <c r="X31" i="52" s="1"/>
  <c r="W23" i="52"/>
  <c r="W31" i="52" s="1"/>
  <c r="V23" i="52"/>
  <c r="V31" i="52" s="1"/>
  <c r="U23" i="52"/>
  <c r="U31" i="52" s="1"/>
  <c r="T23" i="52"/>
  <c r="S23" i="52"/>
  <c r="S31" i="52" s="1"/>
  <c r="R23" i="52"/>
  <c r="Q23" i="52"/>
  <c r="P23" i="52"/>
  <c r="O23" i="52"/>
  <c r="N23" i="52"/>
  <c r="N31" i="52" s="1"/>
  <c r="M23" i="52"/>
  <c r="M31" i="52" s="1"/>
  <c r="M33" i="52" s="1"/>
  <c r="L23" i="52"/>
  <c r="L31" i="52" s="1"/>
  <c r="L33" i="52" s="1"/>
  <c r="K23" i="52"/>
  <c r="K31" i="52" s="1"/>
  <c r="J23" i="52"/>
  <c r="J31" i="52" s="1"/>
  <c r="I23" i="52"/>
  <c r="I31" i="52" s="1"/>
  <c r="H23" i="52"/>
  <c r="H31" i="52" s="1"/>
  <c r="G23" i="52"/>
  <c r="G31" i="52" s="1"/>
  <c r="F23" i="52"/>
  <c r="F31" i="52" s="1"/>
  <c r="F33" i="52" s="1"/>
  <c r="E23" i="52"/>
  <c r="E31" i="52" s="1"/>
  <c r="C18" i="51"/>
  <c r="E23" i="51"/>
  <c r="E31" i="51" s="1"/>
  <c r="BL93" i="51"/>
  <c r="BL72" i="51" s="1"/>
  <c r="BK93" i="51"/>
  <c r="BK72" i="51" s="1"/>
  <c r="BJ93" i="51"/>
  <c r="BJ72" i="51" s="1"/>
  <c r="BI93" i="51"/>
  <c r="BH93" i="51"/>
  <c r="BH72" i="51" s="1"/>
  <c r="BG93" i="51"/>
  <c r="BG72" i="51" s="1"/>
  <c r="BF93" i="51"/>
  <c r="BF72" i="51" s="1"/>
  <c r="BE93" i="51"/>
  <c r="BE72" i="51" s="1"/>
  <c r="BD93" i="51"/>
  <c r="BD72" i="51" s="1"/>
  <c r="BC93" i="51"/>
  <c r="BC72" i="51" s="1"/>
  <c r="BB93" i="51"/>
  <c r="BB72" i="51" s="1"/>
  <c r="BA93" i="51"/>
  <c r="BA72" i="51" s="1"/>
  <c r="AZ93" i="51"/>
  <c r="AY93" i="51"/>
  <c r="AX93" i="51"/>
  <c r="AX72" i="51" s="1"/>
  <c r="AW93" i="51"/>
  <c r="AW72" i="51" s="1"/>
  <c r="AV93" i="51"/>
  <c r="AV72" i="51" s="1"/>
  <c r="AU93" i="51"/>
  <c r="AU72" i="51" s="1"/>
  <c r="AT93" i="51"/>
  <c r="AT72" i="51" s="1"/>
  <c r="AS93" i="51"/>
  <c r="AS72" i="51" s="1"/>
  <c r="AR93" i="51"/>
  <c r="AR72" i="51" s="1"/>
  <c r="AQ93" i="51"/>
  <c r="AQ72" i="51" s="1"/>
  <c r="AP93" i="51"/>
  <c r="AP72" i="51" s="1"/>
  <c r="AO93" i="51"/>
  <c r="AO72" i="51" s="1"/>
  <c r="AN93" i="51"/>
  <c r="AN72" i="51" s="1"/>
  <c r="AM93" i="51"/>
  <c r="AM72" i="51" s="1"/>
  <c r="AL93" i="51"/>
  <c r="AL72" i="51" s="1"/>
  <c r="AK93" i="51"/>
  <c r="AK72" i="51" s="1"/>
  <c r="AJ93" i="51"/>
  <c r="AJ72" i="51" s="1"/>
  <c r="AI93" i="51"/>
  <c r="AI72" i="51" s="1"/>
  <c r="AH93" i="51"/>
  <c r="AG93" i="51"/>
  <c r="AF93" i="51"/>
  <c r="AF72" i="51" s="1"/>
  <c r="AE93" i="51"/>
  <c r="AE72" i="51" s="1"/>
  <c r="AD93" i="51"/>
  <c r="AD72" i="51" s="1"/>
  <c r="AC93" i="51"/>
  <c r="AC72" i="51" s="1"/>
  <c r="AB93" i="51"/>
  <c r="AB72" i="51" s="1"/>
  <c r="AA93" i="51"/>
  <c r="AA72" i="51" s="1"/>
  <c r="Z93" i="51"/>
  <c r="Z72" i="51" s="1"/>
  <c r="Y93" i="51"/>
  <c r="Y72" i="51" s="1"/>
  <c r="X93" i="51"/>
  <c r="X72" i="51" s="1"/>
  <c r="W93" i="51"/>
  <c r="W72" i="51" s="1"/>
  <c r="V93" i="51"/>
  <c r="V72" i="51" s="1"/>
  <c r="U93" i="51"/>
  <c r="U72" i="51" s="1"/>
  <c r="T93" i="51"/>
  <c r="T72" i="51" s="1"/>
  <c r="S93" i="51"/>
  <c r="S72" i="51" s="1"/>
  <c r="R93" i="51"/>
  <c r="R72" i="51" s="1"/>
  <c r="Q93" i="51"/>
  <c r="Q72" i="51" s="1"/>
  <c r="P93" i="51"/>
  <c r="P72" i="51" s="1"/>
  <c r="O93" i="51"/>
  <c r="O72" i="51" s="1"/>
  <c r="N93" i="51"/>
  <c r="N72" i="51" s="1"/>
  <c r="M93" i="51"/>
  <c r="M72" i="51" s="1"/>
  <c r="L93" i="51"/>
  <c r="L72" i="51" s="1"/>
  <c r="K93" i="51"/>
  <c r="K72" i="51" s="1"/>
  <c r="J93" i="51"/>
  <c r="J72" i="51" s="1"/>
  <c r="I93" i="51"/>
  <c r="I72" i="51" s="1"/>
  <c r="H93" i="51"/>
  <c r="H72" i="51" s="1"/>
  <c r="G93" i="51"/>
  <c r="G72" i="51" s="1"/>
  <c r="F93" i="51"/>
  <c r="F72" i="51" s="1"/>
  <c r="E93" i="51"/>
  <c r="E72" i="51" s="1"/>
  <c r="AO85" i="51"/>
  <c r="AP85" i="51" s="1"/>
  <c r="AQ85" i="51" s="1"/>
  <c r="AR85" i="51" s="1"/>
  <c r="AS85" i="51" s="1"/>
  <c r="AT85" i="51" s="1"/>
  <c r="AU85" i="51" s="1"/>
  <c r="AV85" i="51" s="1"/>
  <c r="AW85" i="51" s="1"/>
  <c r="AX85" i="51" s="1"/>
  <c r="AY85" i="51" s="1"/>
  <c r="AZ85" i="51" s="1"/>
  <c r="BA85" i="51" s="1"/>
  <c r="BB85" i="51" s="1"/>
  <c r="BC85" i="51" s="1"/>
  <c r="BD85" i="51" s="1"/>
  <c r="BE85" i="51" s="1"/>
  <c r="BF85" i="51" s="1"/>
  <c r="BG85" i="51" s="1"/>
  <c r="BH85" i="51" s="1"/>
  <c r="BI85" i="51" s="1"/>
  <c r="BJ85" i="51" s="1"/>
  <c r="BK85" i="51" s="1"/>
  <c r="BL85" i="51" s="1"/>
  <c r="AI85" i="51"/>
  <c r="AJ85" i="51" s="1"/>
  <c r="AK85" i="51" s="1"/>
  <c r="AL85" i="51" s="1"/>
  <c r="AM85" i="51" s="1"/>
  <c r="AN85" i="51" s="1"/>
  <c r="AH85" i="51"/>
  <c r="AG85" i="51"/>
  <c r="AF85" i="51"/>
  <c r="AE85" i="51"/>
  <c r="AD85" i="51"/>
  <c r="AC85" i="51"/>
  <c r="AB85" i="51"/>
  <c r="AA85" i="51"/>
  <c r="Z85" i="51"/>
  <c r="Y85" i="51"/>
  <c r="X85" i="51"/>
  <c r="W85" i="51"/>
  <c r="V85" i="51"/>
  <c r="U85" i="51"/>
  <c r="T85" i="51"/>
  <c r="S85" i="51"/>
  <c r="R85" i="51"/>
  <c r="Q85" i="51"/>
  <c r="P85" i="51"/>
  <c r="O85" i="51"/>
  <c r="N85" i="51"/>
  <c r="M85" i="51"/>
  <c r="L85" i="51"/>
  <c r="K85" i="51"/>
  <c r="J85" i="51"/>
  <c r="I85" i="51"/>
  <c r="H85" i="51"/>
  <c r="G85" i="51"/>
  <c r="F85" i="51"/>
  <c r="E85" i="51"/>
  <c r="AI84" i="51"/>
  <c r="AJ84" i="51" s="1"/>
  <c r="AK84" i="51" s="1"/>
  <c r="AL84" i="51" s="1"/>
  <c r="AM84" i="51" s="1"/>
  <c r="AN84" i="51" s="1"/>
  <c r="AO84" i="51" s="1"/>
  <c r="AP84" i="51" s="1"/>
  <c r="AQ84" i="51" s="1"/>
  <c r="AR84" i="51" s="1"/>
  <c r="AS84" i="51" s="1"/>
  <c r="AT84" i="51" s="1"/>
  <c r="AU84" i="51" s="1"/>
  <c r="AV84" i="51" s="1"/>
  <c r="AW84" i="51" s="1"/>
  <c r="AX84" i="51" s="1"/>
  <c r="AY84" i="51" s="1"/>
  <c r="AZ84" i="51" s="1"/>
  <c r="BA84" i="51" s="1"/>
  <c r="BB84" i="51" s="1"/>
  <c r="BC84" i="51" s="1"/>
  <c r="BD84" i="51" s="1"/>
  <c r="BE84" i="51" s="1"/>
  <c r="BF84" i="51" s="1"/>
  <c r="BG84" i="51" s="1"/>
  <c r="BH84" i="51" s="1"/>
  <c r="BI84" i="51" s="1"/>
  <c r="BJ84" i="51" s="1"/>
  <c r="BK84" i="51" s="1"/>
  <c r="BL84" i="51" s="1"/>
  <c r="AH84" i="51"/>
  <c r="AG84" i="51"/>
  <c r="AF84" i="51"/>
  <c r="AE84" i="51"/>
  <c r="AD84" i="51"/>
  <c r="AC84" i="51"/>
  <c r="AB84" i="51"/>
  <c r="AA84" i="51"/>
  <c r="Z84" i="51"/>
  <c r="Y84" i="51"/>
  <c r="X84" i="51"/>
  <c r="W84" i="51"/>
  <c r="V84" i="51"/>
  <c r="U84" i="51"/>
  <c r="T84" i="51"/>
  <c r="S84" i="51"/>
  <c r="R84" i="51"/>
  <c r="Q84" i="51"/>
  <c r="P84" i="51"/>
  <c r="O84" i="51"/>
  <c r="N84" i="51"/>
  <c r="M84" i="51"/>
  <c r="L84" i="51"/>
  <c r="K84" i="51"/>
  <c r="J84" i="51"/>
  <c r="I84" i="51"/>
  <c r="H84" i="51"/>
  <c r="G84" i="51"/>
  <c r="F84" i="51"/>
  <c r="E84"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S78" i="51"/>
  <c r="R78" i="51"/>
  <c r="Q78" i="51"/>
  <c r="P78" i="51"/>
  <c r="O78" i="51"/>
  <c r="N78" i="51"/>
  <c r="M78" i="51"/>
  <c r="L78" i="51"/>
  <c r="K78" i="51"/>
  <c r="J78" i="51"/>
  <c r="I78" i="51"/>
  <c r="H78" i="51"/>
  <c r="G78" i="51"/>
  <c r="F78" i="51"/>
  <c r="E78"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S77" i="51"/>
  <c r="R77" i="51"/>
  <c r="Q77" i="51"/>
  <c r="P77" i="51"/>
  <c r="O77" i="51"/>
  <c r="N77" i="51"/>
  <c r="M77" i="51"/>
  <c r="L77" i="51"/>
  <c r="K77" i="51"/>
  <c r="J77" i="51"/>
  <c r="I77" i="51"/>
  <c r="H77" i="51"/>
  <c r="G77" i="51"/>
  <c r="F77" i="51"/>
  <c r="E77"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S76" i="51"/>
  <c r="R76" i="51"/>
  <c r="Q76" i="51"/>
  <c r="P76" i="51"/>
  <c r="O76" i="51"/>
  <c r="N76" i="51"/>
  <c r="M76" i="51"/>
  <c r="L76" i="51"/>
  <c r="K76" i="51"/>
  <c r="J76" i="51"/>
  <c r="I76" i="51"/>
  <c r="H76" i="51"/>
  <c r="G76" i="51"/>
  <c r="F76" i="51"/>
  <c r="E76"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S75" i="51"/>
  <c r="R75" i="51"/>
  <c r="Q75" i="51"/>
  <c r="P75" i="51"/>
  <c r="O75" i="51"/>
  <c r="N75" i="51"/>
  <c r="M75" i="51"/>
  <c r="L75" i="51"/>
  <c r="K75" i="51"/>
  <c r="J75" i="51"/>
  <c r="I75" i="51"/>
  <c r="H75" i="51"/>
  <c r="G75" i="51"/>
  <c r="F75" i="51"/>
  <c r="E75"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S74" i="51"/>
  <c r="R74" i="51"/>
  <c r="Q74" i="51"/>
  <c r="P74" i="51"/>
  <c r="O74" i="51"/>
  <c r="N74" i="51"/>
  <c r="M74" i="51"/>
  <c r="L74" i="51"/>
  <c r="K74" i="51"/>
  <c r="J74" i="51"/>
  <c r="I74" i="51"/>
  <c r="H74" i="51"/>
  <c r="G74" i="51"/>
  <c r="F74" i="51"/>
  <c r="E74"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S73" i="51"/>
  <c r="R73" i="51"/>
  <c r="Q73" i="51"/>
  <c r="P73" i="51"/>
  <c r="O73" i="51"/>
  <c r="N73" i="51"/>
  <c r="M73" i="51"/>
  <c r="L73" i="51"/>
  <c r="K73" i="51"/>
  <c r="J73" i="51"/>
  <c r="I73" i="51"/>
  <c r="H73" i="51"/>
  <c r="G73" i="51"/>
  <c r="F73" i="51"/>
  <c r="E73" i="51"/>
  <c r="BI72" i="51"/>
  <c r="AZ72" i="51"/>
  <c r="AY72" i="51"/>
  <c r="AH72" i="51"/>
  <c r="AG72"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S71" i="51"/>
  <c r="R71" i="51"/>
  <c r="Q71" i="51"/>
  <c r="P71" i="51"/>
  <c r="O71" i="51"/>
  <c r="N71" i="51"/>
  <c r="M71" i="51"/>
  <c r="L71" i="51"/>
  <c r="K71" i="51"/>
  <c r="J71" i="51"/>
  <c r="I71" i="51"/>
  <c r="H71" i="51"/>
  <c r="G71" i="51"/>
  <c r="F71" i="51"/>
  <c r="E71" i="51"/>
  <c r="E65"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BL23" i="51"/>
  <c r="BL31" i="51" s="1"/>
  <c r="BK23" i="51"/>
  <c r="BK31" i="51" s="1"/>
  <c r="BJ23" i="51"/>
  <c r="BJ31" i="51" s="1"/>
  <c r="BI23" i="51"/>
  <c r="BI31" i="51" s="1"/>
  <c r="BH23" i="51"/>
  <c r="BH31" i="51" s="1"/>
  <c r="BG23" i="51"/>
  <c r="BG31" i="51" s="1"/>
  <c r="BF23" i="51"/>
  <c r="BF31" i="51" s="1"/>
  <c r="BE23" i="51"/>
  <c r="BE31" i="51" s="1"/>
  <c r="BD23" i="51"/>
  <c r="BD31" i="51" s="1"/>
  <c r="BC23" i="51"/>
  <c r="BC31" i="51" s="1"/>
  <c r="BB23" i="51"/>
  <c r="BB31" i="51" s="1"/>
  <c r="BA23" i="51"/>
  <c r="BA31" i="51" s="1"/>
  <c r="AZ23" i="51"/>
  <c r="AZ31" i="51" s="1"/>
  <c r="AY23" i="51"/>
  <c r="AY31" i="51" s="1"/>
  <c r="AX23" i="51"/>
  <c r="AX31" i="51" s="1"/>
  <c r="AW23" i="51"/>
  <c r="AW31" i="51" s="1"/>
  <c r="AV23" i="51"/>
  <c r="AV31" i="51" s="1"/>
  <c r="AU23" i="51"/>
  <c r="AU31" i="51" s="1"/>
  <c r="AT23" i="51"/>
  <c r="AT31" i="51" s="1"/>
  <c r="AS23" i="51"/>
  <c r="AS31" i="51" s="1"/>
  <c r="AR23" i="51"/>
  <c r="AR31" i="51" s="1"/>
  <c r="AQ23" i="51"/>
  <c r="AQ31" i="51" s="1"/>
  <c r="AP23" i="51"/>
  <c r="AP31" i="51" s="1"/>
  <c r="AO23" i="51"/>
  <c r="AO31" i="51" s="1"/>
  <c r="AN23" i="51"/>
  <c r="AN31" i="51" s="1"/>
  <c r="AM23" i="51"/>
  <c r="AM31" i="51" s="1"/>
  <c r="AL23" i="51"/>
  <c r="AL31" i="51" s="1"/>
  <c r="AK23" i="51"/>
  <c r="AK31" i="51" s="1"/>
  <c r="AJ23" i="51"/>
  <c r="AJ31" i="51" s="1"/>
  <c r="AI23" i="51"/>
  <c r="AI31" i="51" s="1"/>
  <c r="AH23" i="51"/>
  <c r="AH31" i="51" s="1"/>
  <c r="AG23" i="51"/>
  <c r="AG31" i="51" s="1"/>
  <c r="AF23" i="51"/>
  <c r="AF31" i="51" s="1"/>
  <c r="AE23" i="51"/>
  <c r="AE31" i="51" s="1"/>
  <c r="AD23" i="51"/>
  <c r="AD31" i="51" s="1"/>
  <c r="AC23" i="51"/>
  <c r="AC31" i="51" s="1"/>
  <c r="AB23" i="51"/>
  <c r="AB31" i="51" s="1"/>
  <c r="AA23" i="51"/>
  <c r="AA31" i="51" s="1"/>
  <c r="Z23" i="51"/>
  <c r="Z31" i="51" s="1"/>
  <c r="Y23" i="51"/>
  <c r="Y31" i="51" s="1"/>
  <c r="X23" i="51"/>
  <c r="X31" i="51" s="1"/>
  <c r="W23" i="51"/>
  <c r="W31" i="51" s="1"/>
  <c r="V23" i="51"/>
  <c r="V31" i="51" s="1"/>
  <c r="U23" i="51"/>
  <c r="U31" i="51" s="1"/>
  <c r="T23" i="51"/>
  <c r="T31" i="51" s="1"/>
  <c r="S23" i="51"/>
  <c r="S31" i="51" s="1"/>
  <c r="R23" i="51"/>
  <c r="R31" i="51" s="1"/>
  <c r="Q23" i="51"/>
  <c r="Q31" i="51" s="1"/>
  <c r="P23" i="51"/>
  <c r="P31" i="51" s="1"/>
  <c r="O23" i="51"/>
  <c r="O31" i="51" s="1"/>
  <c r="N23" i="51"/>
  <c r="N31" i="51" s="1"/>
  <c r="M23" i="51"/>
  <c r="M31" i="51" s="1"/>
  <c r="L23" i="51"/>
  <c r="L31" i="51" s="1"/>
  <c r="K23" i="51"/>
  <c r="K31" i="51" s="1"/>
  <c r="J23" i="51"/>
  <c r="J31" i="51" s="1"/>
  <c r="I23" i="51"/>
  <c r="I31" i="51" s="1"/>
  <c r="H23" i="51"/>
  <c r="H31" i="51" s="1"/>
  <c r="G23" i="51"/>
  <c r="G31" i="51" s="1"/>
  <c r="F23" i="51"/>
  <c r="F31" i="51" s="1"/>
  <c r="C18" i="50"/>
  <c r="BL93" i="50"/>
  <c r="BL72" i="50" s="1"/>
  <c r="BK93" i="50"/>
  <c r="BK72" i="50" s="1"/>
  <c r="BJ93" i="50"/>
  <c r="BJ72" i="50" s="1"/>
  <c r="BI93" i="50"/>
  <c r="BI72" i="50" s="1"/>
  <c r="BH93" i="50"/>
  <c r="BH72" i="50" s="1"/>
  <c r="BG93" i="50"/>
  <c r="BG72" i="50" s="1"/>
  <c r="BF93" i="50"/>
  <c r="BF72" i="50" s="1"/>
  <c r="BE93" i="50"/>
  <c r="BE72" i="50" s="1"/>
  <c r="BD93" i="50"/>
  <c r="BD72" i="50" s="1"/>
  <c r="BC93" i="50"/>
  <c r="BC72" i="50" s="1"/>
  <c r="BB93" i="50"/>
  <c r="BB72" i="50" s="1"/>
  <c r="BA93" i="50"/>
  <c r="BA72" i="50" s="1"/>
  <c r="AZ93" i="50"/>
  <c r="AZ72" i="50" s="1"/>
  <c r="AY93" i="50"/>
  <c r="AY72" i="50" s="1"/>
  <c r="AX93" i="50"/>
  <c r="AX72" i="50" s="1"/>
  <c r="AW93" i="50"/>
  <c r="AW72" i="50" s="1"/>
  <c r="AV93" i="50"/>
  <c r="AV72" i="50" s="1"/>
  <c r="AU93" i="50"/>
  <c r="AU72" i="50" s="1"/>
  <c r="AT93" i="50"/>
  <c r="AT72" i="50" s="1"/>
  <c r="AS93" i="50"/>
  <c r="AS72" i="50" s="1"/>
  <c r="AR93" i="50"/>
  <c r="AR72" i="50" s="1"/>
  <c r="AQ93" i="50"/>
  <c r="AQ72" i="50" s="1"/>
  <c r="AP93" i="50"/>
  <c r="AP72" i="50" s="1"/>
  <c r="AO93" i="50"/>
  <c r="AO72" i="50" s="1"/>
  <c r="AN93" i="50"/>
  <c r="AM93" i="50"/>
  <c r="AL93" i="50"/>
  <c r="AL72" i="50" s="1"/>
  <c r="AK93" i="50"/>
  <c r="AK72" i="50" s="1"/>
  <c r="AJ93" i="50"/>
  <c r="AJ72" i="50" s="1"/>
  <c r="AI93" i="50"/>
  <c r="AI72" i="50" s="1"/>
  <c r="AH93" i="50"/>
  <c r="AH72" i="50" s="1"/>
  <c r="AG93" i="50"/>
  <c r="AG72" i="50" s="1"/>
  <c r="AF93" i="50"/>
  <c r="AF72" i="50" s="1"/>
  <c r="AE93" i="50"/>
  <c r="AE72" i="50" s="1"/>
  <c r="AD93" i="50"/>
  <c r="AD72" i="50" s="1"/>
  <c r="AC93" i="50"/>
  <c r="AC72" i="50" s="1"/>
  <c r="AB93" i="50"/>
  <c r="AB72" i="50" s="1"/>
  <c r="AA93" i="50"/>
  <c r="AA72" i="50" s="1"/>
  <c r="Z93" i="50"/>
  <c r="Z72" i="50" s="1"/>
  <c r="Y93" i="50"/>
  <c r="Y72" i="50" s="1"/>
  <c r="X93" i="50"/>
  <c r="X72" i="50" s="1"/>
  <c r="W93" i="50"/>
  <c r="W72" i="50" s="1"/>
  <c r="V93" i="50"/>
  <c r="V72" i="50" s="1"/>
  <c r="U93" i="50"/>
  <c r="U72" i="50" s="1"/>
  <c r="T93" i="50"/>
  <c r="T72" i="50" s="1"/>
  <c r="S93" i="50"/>
  <c r="S72" i="50" s="1"/>
  <c r="R93" i="50"/>
  <c r="R72" i="50" s="1"/>
  <c r="Q93" i="50"/>
  <c r="Q72" i="50" s="1"/>
  <c r="P93" i="50"/>
  <c r="P72" i="50" s="1"/>
  <c r="O93" i="50"/>
  <c r="O72" i="50" s="1"/>
  <c r="N93" i="50"/>
  <c r="N72" i="50" s="1"/>
  <c r="M93" i="50"/>
  <c r="M72" i="50" s="1"/>
  <c r="L93" i="50"/>
  <c r="L72" i="50" s="1"/>
  <c r="K93" i="50"/>
  <c r="K72" i="50" s="1"/>
  <c r="J93" i="50"/>
  <c r="J72" i="50" s="1"/>
  <c r="I93" i="50"/>
  <c r="I72" i="50" s="1"/>
  <c r="H93" i="50"/>
  <c r="H72" i="50" s="1"/>
  <c r="G93" i="50"/>
  <c r="G72" i="50" s="1"/>
  <c r="F93" i="50"/>
  <c r="F72" i="50" s="1"/>
  <c r="E93" i="50"/>
  <c r="E72" i="50" s="1"/>
  <c r="AP85" i="50"/>
  <c r="AQ85" i="50" s="1"/>
  <c r="AR85" i="50" s="1"/>
  <c r="AS85" i="50" s="1"/>
  <c r="AT85" i="50" s="1"/>
  <c r="AU85" i="50" s="1"/>
  <c r="AV85" i="50" s="1"/>
  <c r="AW85" i="50" s="1"/>
  <c r="AX85" i="50" s="1"/>
  <c r="AY85" i="50" s="1"/>
  <c r="AZ85" i="50" s="1"/>
  <c r="BA85" i="50" s="1"/>
  <c r="BB85" i="50" s="1"/>
  <c r="BC85" i="50" s="1"/>
  <c r="BD85" i="50" s="1"/>
  <c r="BE85" i="50" s="1"/>
  <c r="BF85" i="50" s="1"/>
  <c r="BG85" i="50" s="1"/>
  <c r="BH85" i="50" s="1"/>
  <c r="BI85" i="50" s="1"/>
  <c r="BJ85" i="50" s="1"/>
  <c r="BK85" i="50" s="1"/>
  <c r="BL85" i="50" s="1"/>
  <c r="AO85" i="50"/>
  <c r="AI85" i="50"/>
  <c r="AJ85" i="50" s="1"/>
  <c r="AK85" i="50" s="1"/>
  <c r="AL85" i="50" s="1"/>
  <c r="AM85" i="50" s="1"/>
  <c r="AN85" i="50" s="1"/>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AK84" i="50"/>
  <c r="AL84" i="50" s="1"/>
  <c r="AM84" i="50" s="1"/>
  <c r="AN84" i="50" s="1"/>
  <c r="AO84" i="50" s="1"/>
  <c r="AP84" i="50" s="1"/>
  <c r="AQ84" i="50" s="1"/>
  <c r="AR84" i="50" s="1"/>
  <c r="AS84" i="50" s="1"/>
  <c r="AT84" i="50" s="1"/>
  <c r="AU84" i="50" s="1"/>
  <c r="AV84" i="50" s="1"/>
  <c r="AW84" i="50" s="1"/>
  <c r="AX84" i="50" s="1"/>
  <c r="AY84" i="50" s="1"/>
  <c r="AZ84" i="50" s="1"/>
  <c r="BA84" i="50" s="1"/>
  <c r="BB84" i="50" s="1"/>
  <c r="BC84" i="50" s="1"/>
  <c r="BD84" i="50" s="1"/>
  <c r="BE84" i="50" s="1"/>
  <c r="BF84" i="50" s="1"/>
  <c r="BG84" i="50" s="1"/>
  <c r="BH84" i="50" s="1"/>
  <c r="BI84" i="50" s="1"/>
  <c r="BJ84" i="50" s="1"/>
  <c r="BK84" i="50" s="1"/>
  <c r="BL84" i="50" s="1"/>
  <c r="AI84" i="50"/>
  <c r="AJ84" i="50" s="1"/>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AN72" i="50"/>
  <c r="AM72"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E65" i="50"/>
  <c r="BA31" i="50"/>
  <c r="BA33" i="50" s="1"/>
  <c r="AY31" i="50"/>
  <c r="AX31" i="50"/>
  <c r="AW31" i="50"/>
  <c r="AV31" i="50"/>
  <c r="AC31" i="50"/>
  <c r="Q31" i="50"/>
  <c r="Q33" i="50" s="1"/>
  <c r="O31" i="50"/>
  <c r="N31" i="50"/>
  <c r="M31" i="50"/>
  <c r="L31"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S30" i="50"/>
  <c r="R30" i="50"/>
  <c r="Q30" i="50"/>
  <c r="P30" i="50"/>
  <c r="O30" i="50"/>
  <c r="N30" i="50"/>
  <c r="M30" i="50"/>
  <c r="L30" i="50"/>
  <c r="K30" i="50"/>
  <c r="J30" i="50"/>
  <c r="I30" i="50"/>
  <c r="H30" i="50"/>
  <c r="G30" i="50"/>
  <c r="F30" i="50"/>
  <c r="E30" i="50"/>
  <c r="BL23" i="50"/>
  <c r="BL31" i="50" s="1"/>
  <c r="BK23" i="50"/>
  <c r="BK31" i="50" s="1"/>
  <c r="BJ23" i="50"/>
  <c r="BJ31" i="50" s="1"/>
  <c r="BI23" i="50"/>
  <c r="BI31" i="50" s="1"/>
  <c r="BH23" i="50"/>
  <c r="BH31" i="50" s="1"/>
  <c r="BG23" i="50"/>
  <c r="BG31" i="50" s="1"/>
  <c r="BF23" i="50"/>
  <c r="BF31" i="50" s="1"/>
  <c r="BE23" i="50"/>
  <c r="BE31" i="50" s="1"/>
  <c r="BD23" i="50"/>
  <c r="BD31" i="50" s="1"/>
  <c r="BC23" i="50"/>
  <c r="BC31" i="50" s="1"/>
  <c r="BB23" i="50"/>
  <c r="BB31" i="50" s="1"/>
  <c r="BA23" i="50"/>
  <c r="AZ23" i="50"/>
  <c r="AZ31" i="50" s="1"/>
  <c r="AY23" i="50"/>
  <c r="AX23" i="50"/>
  <c r="AW23" i="50"/>
  <c r="AV23" i="50"/>
  <c r="AU23" i="50"/>
  <c r="AU31" i="50" s="1"/>
  <c r="AT23" i="50"/>
  <c r="AT31" i="50" s="1"/>
  <c r="AS23" i="50"/>
  <c r="AS31" i="50" s="1"/>
  <c r="AR23" i="50"/>
  <c r="AR31" i="50" s="1"/>
  <c r="AQ23" i="50"/>
  <c r="AQ31" i="50" s="1"/>
  <c r="AP23" i="50"/>
  <c r="AP31" i="50" s="1"/>
  <c r="AO23" i="50"/>
  <c r="AO31" i="50" s="1"/>
  <c r="AN23" i="50"/>
  <c r="AN31" i="50" s="1"/>
  <c r="AM23" i="50"/>
  <c r="AM31" i="50" s="1"/>
  <c r="AL23" i="50"/>
  <c r="AL31" i="50" s="1"/>
  <c r="AK23" i="50"/>
  <c r="AK31" i="50" s="1"/>
  <c r="AJ23" i="50"/>
  <c r="AJ31" i="50" s="1"/>
  <c r="AI23" i="50"/>
  <c r="AI31" i="50" s="1"/>
  <c r="AH23" i="50"/>
  <c r="AH31" i="50" s="1"/>
  <c r="AG23" i="50"/>
  <c r="AG31" i="50" s="1"/>
  <c r="AF23" i="50"/>
  <c r="AF31" i="50" s="1"/>
  <c r="AE23" i="50"/>
  <c r="AE31" i="50" s="1"/>
  <c r="AD23" i="50"/>
  <c r="AD31" i="50" s="1"/>
  <c r="AC23" i="50"/>
  <c r="AB23" i="50"/>
  <c r="AB31" i="50" s="1"/>
  <c r="AA23" i="50"/>
  <c r="AA31" i="50" s="1"/>
  <c r="Z23" i="50"/>
  <c r="Z31" i="50" s="1"/>
  <c r="Y23" i="50"/>
  <c r="Y31" i="50" s="1"/>
  <c r="X23" i="50"/>
  <c r="X31" i="50" s="1"/>
  <c r="W23" i="50"/>
  <c r="W31" i="50" s="1"/>
  <c r="V23" i="50"/>
  <c r="V31" i="50" s="1"/>
  <c r="U23" i="50"/>
  <c r="U31" i="50" s="1"/>
  <c r="T23" i="50"/>
  <c r="T31" i="50" s="1"/>
  <c r="S23" i="50"/>
  <c r="S31" i="50" s="1"/>
  <c r="R23" i="50"/>
  <c r="R31" i="50" s="1"/>
  <c r="Q23" i="50"/>
  <c r="P23" i="50"/>
  <c r="P31" i="50" s="1"/>
  <c r="O23" i="50"/>
  <c r="N23" i="50"/>
  <c r="M23" i="50"/>
  <c r="L23" i="50"/>
  <c r="K23" i="50"/>
  <c r="K31" i="50" s="1"/>
  <c r="J23" i="50"/>
  <c r="J31" i="50" s="1"/>
  <c r="I23" i="50"/>
  <c r="I31" i="50" s="1"/>
  <c r="H23" i="50"/>
  <c r="H31" i="50" s="1"/>
  <c r="G23" i="50"/>
  <c r="G31" i="50" s="1"/>
  <c r="F23" i="50"/>
  <c r="F31" i="50" s="1"/>
  <c r="C18" i="45"/>
  <c r="B34" i="29"/>
  <c r="B35" i="29"/>
  <c r="B36" i="29"/>
  <c r="B33" i="29"/>
  <c r="C35" i="32"/>
  <c r="C31" i="32"/>
  <c r="C26" i="32"/>
  <c r="C21" i="32"/>
  <c r="C15" i="32"/>
  <c r="D8" i="32"/>
  <c r="BI82" i="52" l="1"/>
  <c r="AG82" i="52"/>
  <c r="AS82" i="52"/>
  <c r="AB82" i="52"/>
  <c r="AH82" i="51"/>
  <c r="AD82" i="52"/>
  <c r="BL82" i="52"/>
  <c r="R82" i="52"/>
  <c r="T82" i="52"/>
  <c r="AF82" i="52"/>
  <c r="AR82" i="52"/>
  <c r="P82" i="52"/>
  <c r="K82" i="52"/>
  <c r="BG82" i="52"/>
  <c r="AN82" i="52"/>
  <c r="X82" i="52"/>
  <c r="AV82" i="52"/>
  <c r="BH82" i="52"/>
  <c r="AI82" i="52"/>
  <c r="AU82" i="52"/>
  <c r="Q82" i="52"/>
  <c r="AJ82" i="52"/>
  <c r="Y82" i="52"/>
  <c r="AK82" i="52"/>
  <c r="AW82" i="52"/>
  <c r="L82" i="52"/>
  <c r="N82" i="52"/>
  <c r="Z82" i="52"/>
  <c r="AL82" i="52"/>
  <c r="AX82" i="52"/>
  <c r="BJ82" i="52"/>
  <c r="AZ82" i="52"/>
  <c r="O82" i="52"/>
  <c r="AA82" i="52"/>
  <c r="AM82" i="52"/>
  <c r="AY82" i="52"/>
  <c r="BK82" i="52"/>
  <c r="AX82" i="51"/>
  <c r="AL82" i="51"/>
  <c r="Z82" i="51"/>
  <c r="F82" i="50"/>
  <c r="R82" i="50"/>
  <c r="AP82" i="50"/>
  <c r="BB82" i="50"/>
  <c r="I82" i="50"/>
  <c r="J82" i="50"/>
  <c r="AT82" i="50"/>
  <c r="BD60" i="52"/>
  <c r="AR60" i="52"/>
  <c r="AF60" i="52"/>
  <c r="BC60" i="52"/>
  <c r="AQ60" i="52"/>
  <c r="AE60" i="52"/>
  <c r="BA60" i="52"/>
  <c r="AO60" i="52"/>
  <c r="BH60" i="52"/>
  <c r="AS60" i="52"/>
  <c r="BF60" i="52"/>
  <c r="AN60" i="52"/>
  <c r="BB60" i="52"/>
  <c r="AL60" i="52"/>
  <c r="AW60" i="52"/>
  <c r="AV60" i="52"/>
  <c r="AT60" i="52"/>
  <c r="AU60" i="52"/>
  <c r="BL60" i="52"/>
  <c r="BK60" i="52"/>
  <c r="AP60" i="52"/>
  <c r="AM60" i="52"/>
  <c r="BJ60" i="52"/>
  <c r="BI60" i="52"/>
  <c r="AK60" i="52"/>
  <c r="AY60" i="52"/>
  <c r="BG60" i="52"/>
  <c r="BE60" i="52"/>
  <c r="AZ60" i="52"/>
  <c r="AJ60" i="52"/>
  <c r="AX60" i="52"/>
  <c r="AG60" i="52"/>
  <c r="AI60" i="52"/>
  <c r="AH60" i="52"/>
  <c r="BH33" i="52"/>
  <c r="BD43" i="52"/>
  <c r="AR43" i="52"/>
  <c r="AF43" i="52"/>
  <c r="T43" i="52"/>
  <c r="Q43" i="52"/>
  <c r="BC43" i="52"/>
  <c r="AQ43" i="52"/>
  <c r="AE43" i="52"/>
  <c r="S43" i="52"/>
  <c r="BA43" i="52"/>
  <c r="AC43" i="52"/>
  <c r="BB43" i="52"/>
  <c r="AP43" i="52"/>
  <c r="AD43" i="52"/>
  <c r="R43" i="52"/>
  <c r="AO43" i="52"/>
  <c r="AZ43" i="52"/>
  <c r="AN43" i="52"/>
  <c r="AB43" i="52"/>
  <c r="P43" i="52"/>
  <c r="AX43" i="52"/>
  <c r="AL43" i="52"/>
  <c r="U43" i="52"/>
  <c r="AK43" i="52"/>
  <c r="O43" i="52"/>
  <c r="AJ43" i="52"/>
  <c r="N43" i="52"/>
  <c r="AG43" i="52"/>
  <c r="BF43" i="52"/>
  <c r="AI43" i="52"/>
  <c r="AY43" i="52"/>
  <c r="BE43" i="52"/>
  <c r="AH43" i="52"/>
  <c r="AV43" i="52"/>
  <c r="Z43" i="52"/>
  <c r="AT43" i="52"/>
  <c r="Y43" i="52"/>
  <c r="X43" i="52"/>
  <c r="AS43" i="52"/>
  <c r="AM43" i="52"/>
  <c r="AA43" i="52"/>
  <c r="W43" i="52"/>
  <c r="V43" i="52"/>
  <c r="AW43" i="52"/>
  <c r="AU43" i="52"/>
  <c r="AK34" i="52"/>
  <c r="AK33" i="52"/>
  <c r="BI33" i="52"/>
  <c r="BI34" i="52"/>
  <c r="AL34" i="52"/>
  <c r="AL33" i="52"/>
  <c r="AZ42" i="52"/>
  <c r="AN42" i="52"/>
  <c r="AB42" i="52"/>
  <c r="P42" i="52"/>
  <c r="Y42" i="52"/>
  <c r="AY42" i="52"/>
  <c r="AM42" i="52"/>
  <c r="AA42" i="52"/>
  <c r="O42" i="52"/>
  <c r="AK42" i="52"/>
  <c r="M42" i="52"/>
  <c r="AX42" i="52"/>
  <c r="AL42" i="52"/>
  <c r="Z42" i="52"/>
  <c r="N42" i="52"/>
  <c r="AW42" i="52"/>
  <c r="AV42" i="52"/>
  <c r="AJ42" i="52"/>
  <c r="X42" i="52"/>
  <c r="AQ42" i="52"/>
  <c r="U42" i="52"/>
  <c r="AG42" i="52"/>
  <c r="AP42" i="52"/>
  <c r="T42" i="52"/>
  <c r="BC42" i="52"/>
  <c r="AO42" i="52"/>
  <c r="S42" i="52"/>
  <c r="BE42" i="52"/>
  <c r="AI42" i="52"/>
  <c r="R42" i="52"/>
  <c r="BD42" i="52"/>
  <c r="AH42" i="52"/>
  <c r="Q42" i="52"/>
  <c r="BA42" i="52"/>
  <c r="AE42" i="52"/>
  <c r="AR42" i="52"/>
  <c r="AF42" i="52"/>
  <c r="AD42" i="52"/>
  <c r="W42" i="52"/>
  <c r="AC42" i="52"/>
  <c r="V42" i="52"/>
  <c r="AS42" i="52"/>
  <c r="AT42" i="52"/>
  <c r="BB42" i="52"/>
  <c r="AU42" i="52"/>
  <c r="AJ34" i="52"/>
  <c r="AJ33" i="52"/>
  <c r="AN33" i="52"/>
  <c r="AN34" i="52" s="1"/>
  <c r="BL34" i="52"/>
  <c r="X33" i="52"/>
  <c r="E33" i="52"/>
  <c r="E34" i="52" s="1"/>
  <c r="AN36" i="52"/>
  <c r="AB36" i="52"/>
  <c r="P36" i="52"/>
  <c r="AY36" i="52"/>
  <c r="AM36" i="52"/>
  <c r="AA36" i="52"/>
  <c r="O36" i="52"/>
  <c r="AX36" i="52"/>
  <c r="AL36" i="52"/>
  <c r="Z36" i="52"/>
  <c r="N36" i="52"/>
  <c r="AV36" i="52"/>
  <c r="AJ36" i="52"/>
  <c r="X36" i="52"/>
  <c r="L36" i="52"/>
  <c r="AQ36" i="52"/>
  <c r="W36" i="52"/>
  <c r="G36" i="52"/>
  <c r="R36" i="52"/>
  <c r="AP36" i="52"/>
  <c r="V36" i="52"/>
  <c r="AO36" i="52"/>
  <c r="U36" i="52"/>
  <c r="AK36" i="52"/>
  <c r="T36" i="52"/>
  <c r="AI36" i="52"/>
  <c r="S36" i="52"/>
  <c r="AH36" i="52"/>
  <c r="AW36" i="52"/>
  <c r="AF36" i="52"/>
  <c r="M36" i="52"/>
  <c r="O34" i="52"/>
  <c r="O33" i="52"/>
  <c r="AR36" i="52"/>
  <c r="BH47" i="52"/>
  <c r="AV47" i="52"/>
  <c r="AJ47" i="52"/>
  <c r="X47" i="52"/>
  <c r="AS47" i="52"/>
  <c r="BG47" i="52"/>
  <c r="AU47" i="52"/>
  <c r="AI47" i="52"/>
  <c r="W47" i="52"/>
  <c r="AG47" i="52"/>
  <c r="BF47" i="52"/>
  <c r="AT47" i="52"/>
  <c r="AH47" i="52"/>
  <c r="V47" i="52"/>
  <c r="BE47" i="52"/>
  <c r="U47" i="52"/>
  <c r="BD47" i="52"/>
  <c r="AR47" i="52"/>
  <c r="AF47" i="52"/>
  <c r="T47" i="52"/>
  <c r="BC47" i="52"/>
  <c r="BB47" i="52"/>
  <c r="AP47" i="52"/>
  <c r="AD47" i="52"/>
  <c r="R47" i="52"/>
  <c r="BA47" i="52"/>
  <c r="AC47" i="52"/>
  <c r="AZ47" i="52"/>
  <c r="AB47" i="52"/>
  <c r="S47" i="52"/>
  <c r="AY47" i="52"/>
  <c r="AA47" i="52"/>
  <c r="AX47" i="52"/>
  <c r="Z47" i="52"/>
  <c r="AW47" i="52"/>
  <c r="Y47" i="52"/>
  <c r="AQ47" i="52"/>
  <c r="AN47" i="52"/>
  <c r="AS36" i="52"/>
  <c r="AR34" i="52"/>
  <c r="Q34" i="52"/>
  <c r="AZ34" i="52"/>
  <c r="BA57" i="52"/>
  <c r="AO57" i="52"/>
  <c r="AC57" i="52"/>
  <c r="BL57" i="52"/>
  <c r="AZ57" i="52"/>
  <c r="AN57" i="52"/>
  <c r="AB57" i="52"/>
  <c r="BJ57" i="52"/>
  <c r="AX57" i="52"/>
  <c r="AL57" i="52"/>
  <c r="BB57" i="52"/>
  <c r="AJ57" i="52"/>
  <c r="AW57" i="52"/>
  <c r="AH57" i="52"/>
  <c r="BK57" i="52"/>
  <c r="AU57" i="52"/>
  <c r="AF57" i="52"/>
  <c r="AT57" i="52"/>
  <c r="AQ57" i="52"/>
  <c r="AS57" i="52"/>
  <c r="BI57" i="52"/>
  <c r="AR57" i="52"/>
  <c r="BH57" i="52"/>
  <c r="AP57" i="52"/>
  <c r="BG57" i="52"/>
  <c r="AM57" i="52"/>
  <c r="BF57" i="52"/>
  <c r="AK57" i="52"/>
  <c r="BC57" i="52"/>
  <c r="BE57" i="52"/>
  <c r="BD57" i="52"/>
  <c r="AV57" i="52"/>
  <c r="H36" i="52"/>
  <c r="AT36" i="52"/>
  <c r="AK46" i="52"/>
  <c r="BJ47" i="52"/>
  <c r="AB55" i="52"/>
  <c r="R33" i="52"/>
  <c r="BA34" i="52"/>
  <c r="BA58" i="52"/>
  <c r="AO58" i="52"/>
  <c r="AC58" i="52"/>
  <c r="BL58" i="52"/>
  <c r="AZ58" i="52"/>
  <c r="AN58" i="52"/>
  <c r="BJ58" i="52"/>
  <c r="AX58" i="52"/>
  <c r="AL58" i="52"/>
  <c r="AV58" i="52"/>
  <c r="AG58" i="52"/>
  <c r="BI58" i="52"/>
  <c r="AT58" i="52"/>
  <c r="AE58" i="52"/>
  <c r="BG58" i="52"/>
  <c r="AR58" i="52"/>
  <c r="BC58" i="52"/>
  <c r="AH58" i="52"/>
  <c r="BB58" i="52"/>
  <c r="AF58" i="52"/>
  <c r="AY58" i="52"/>
  <c r="AD58" i="52"/>
  <c r="AW58" i="52"/>
  <c r="AU58" i="52"/>
  <c r="AS58" i="52"/>
  <c r="AQ58" i="52"/>
  <c r="AK58" i="52"/>
  <c r="AJ58" i="52"/>
  <c r="AI58" i="52"/>
  <c r="BK58" i="52"/>
  <c r="BF58" i="52"/>
  <c r="I36" i="52"/>
  <c r="AU36" i="52"/>
  <c r="AY55" i="52"/>
  <c r="BD58" i="52"/>
  <c r="BD46" i="52"/>
  <c r="AR46" i="52"/>
  <c r="AF46" i="52"/>
  <c r="T46" i="52"/>
  <c r="BA46" i="52"/>
  <c r="BC46" i="52"/>
  <c r="AQ46" i="52"/>
  <c r="AE46" i="52"/>
  <c r="S46" i="52"/>
  <c r="AO46" i="52"/>
  <c r="Q46" i="52"/>
  <c r="BB46" i="52"/>
  <c r="AP46" i="52"/>
  <c r="AD46" i="52"/>
  <c r="R46" i="52"/>
  <c r="AC46" i="52"/>
  <c r="AZ46" i="52"/>
  <c r="AN46" i="52"/>
  <c r="AB46" i="52"/>
  <c r="AX46" i="52"/>
  <c r="AL46" i="52"/>
  <c r="Z46" i="52"/>
  <c r="AW46" i="52"/>
  <c r="Y46" i="52"/>
  <c r="AV46" i="52"/>
  <c r="X46" i="52"/>
  <c r="AU46" i="52"/>
  <c r="W46" i="52"/>
  <c r="AT46" i="52"/>
  <c r="V46" i="52"/>
  <c r="AM46" i="52"/>
  <c r="AS46" i="52"/>
  <c r="U46" i="52"/>
  <c r="BH46" i="52"/>
  <c r="AJ46" i="52"/>
  <c r="AI46" i="52"/>
  <c r="BI47" i="52"/>
  <c r="BC50" i="52"/>
  <c r="AQ50" i="52"/>
  <c r="BK50" i="52"/>
  <c r="AY50" i="52"/>
  <c r="AM50" i="52"/>
  <c r="AA50" i="52"/>
  <c r="BE50" i="52"/>
  <c r="AP50" i="52"/>
  <c r="AC50" i="52"/>
  <c r="Y50" i="52"/>
  <c r="BD50" i="52"/>
  <c r="AO50" i="52"/>
  <c r="AB50" i="52"/>
  <c r="AL50" i="52"/>
  <c r="BB50" i="52"/>
  <c r="AN50" i="52"/>
  <c r="Z50" i="52"/>
  <c r="BA50" i="52"/>
  <c r="AZ50" i="52"/>
  <c r="AK50" i="52"/>
  <c r="X50" i="52"/>
  <c r="AX50" i="52"/>
  <c r="W50" i="52"/>
  <c r="AJ50" i="52"/>
  <c r="BL50" i="52"/>
  <c r="AW50" i="52"/>
  <c r="AI50" i="52"/>
  <c r="V50" i="52"/>
  <c r="AS50" i="52"/>
  <c r="AR50" i="52"/>
  <c r="AE50" i="52"/>
  <c r="AH50" i="52"/>
  <c r="AG50" i="52"/>
  <c r="BJ50" i="52"/>
  <c r="AF50" i="52"/>
  <c r="BI50" i="52"/>
  <c r="BG50" i="52"/>
  <c r="U50" i="52"/>
  <c r="BB34" i="52"/>
  <c r="BB33" i="52"/>
  <c r="BB59" i="52"/>
  <c r="AP59" i="52"/>
  <c r="AD59" i="52"/>
  <c r="BA59" i="52"/>
  <c r="AO59" i="52"/>
  <c r="BK59" i="52"/>
  <c r="AY59" i="52"/>
  <c r="AM59" i="52"/>
  <c r="BI59" i="52"/>
  <c r="AT59" i="52"/>
  <c r="AE59" i="52"/>
  <c r="BG59" i="52"/>
  <c r="AR59" i="52"/>
  <c r="BE59" i="52"/>
  <c r="AN59" i="52"/>
  <c r="BJ59" i="52"/>
  <c r="AL59" i="52"/>
  <c r="BD59" i="52"/>
  <c r="BH59" i="52"/>
  <c r="AK59" i="52"/>
  <c r="AI59" i="52"/>
  <c r="BF59" i="52"/>
  <c r="AJ59" i="52"/>
  <c r="BC59" i="52"/>
  <c r="AH59" i="52"/>
  <c r="AG59" i="52"/>
  <c r="AZ59" i="52"/>
  <c r="AX59" i="52"/>
  <c r="AF59" i="52"/>
  <c r="AW59" i="52"/>
  <c r="AV59" i="52"/>
  <c r="AU59" i="52"/>
  <c r="AS59" i="52"/>
  <c r="AQ59" i="52"/>
  <c r="AO34" i="52"/>
  <c r="J36" i="52"/>
  <c r="BE46" i="52"/>
  <c r="K33" i="52"/>
  <c r="K34" i="52" s="1"/>
  <c r="W34" i="52"/>
  <c r="W33" i="52"/>
  <c r="AI34" i="52"/>
  <c r="AI33" i="52"/>
  <c r="AU33" i="52"/>
  <c r="BG34" i="52"/>
  <c r="BG33" i="52"/>
  <c r="F34" i="52"/>
  <c r="AP34" i="52"/>
  <c r="K36" i="52"/>
  <c r="BF46" i="52"/>
  <c r="BH58" i="52"/>
  <c r="P34" i="52"/>
  <c r="L34" i="52"/>
  <c r="AW34" i="52"/>
  <c r="BB56" i="52"/>
  <c r="AP56" i="52"/>
  <c r="AD56" i="52"/>
  <c r="BA56" i="52"/>
  <c r="AO56" i="52"/>
  <c r="AC56" i="52"/>
  <c r="BK56" i="52"/>
  <c r="AY56" i="52"/>
  <c r="AM56" i="52"/>
  <c r="AA56" i="52"/>
  <c r="BF56" i="52"/>
  <c r="AQ56" i="52"/>
  <c r="AZ56" i="52"/>
  <c r="AJ56" i="52"/>
  <c r="BJ56" i="52"/>
  <c r="AS56" i="52"/>
  <c r="BI56" i="52"/>
  <c r="AR56" i="52"/>
  <c r="AL56" i="52"/>
  <c r="BH56" i="52"/>
  <c r="AN56" i="52"/>
  <c r="BG56" i="52"/>
  <c r="BE56" i="52"/>
  <c r="AK56" i="52"/>
  <c r="BD56" i="52"/>
  <c r="AI56" i="52"/>
  <c r="BC56" i="52"/>
  <c r="AH56" i="52"/>
  <c r="BL56" i="52"/>
  <c r="AT56" i="52"/>
  <c r="AX56" i="52"/>
  <c r="AW56" i="52"/>
  <c r="AV56" i="52"/>
  <c r="AU56" i="52"/>
  <c r="AF56" i="52"/>
  <c r="H33" i="52"/>
  <c r="H34" i="52" s="1"/>
  <c r="AR33" i="52"/>
  <c r="T34" i="52"/>
  <c r="AC36" i="52"/>
  <c r="AE47" i="52"/>
  <c r="AD50" i="52"/>
  <c r="AD57" i="52"/>
  <c r="AH46" i="52"/>
  <c r="N34" i="52"/>
  <c r="AA34" i="52"/>
  <c r="BK34" i="52"/>
  <c r="AV33" i="52"/>
  <c r="AV34" i="52" s="1"/>
  <c r="AD36" i="52"/>
  <c r="AK47" i="52"/>
  <c r="AT50" i="52"/>
  <c r="AE57" i="52"/>
  <c r="AD34" i="52"/>
  <c r="AY33" i="52"/>
  <c r="AY34" i="52" s="1"/>
  <c r="BD55" i="52"/>
  <c r="AR55" i="52"/>
  <c r="AF55" i="52"/>
  <c r="BC55" i="52"/>
  <c r="AQ55" i="52"/>
  <c r="AE55" i="52"/>
  <c r="BA55" i="52"/>
  <c r="AO55" i="52"/>
  <c r="AC55" i="52"/>
  <c r="BK55" i="52"/>
  <c r="AV55" i="52"/>
  <c r="AG55" i="52"/>
  <c r="BG55" i="52"/>
  <c r="AP55" i="52"/>
  <c r="Z55" i="52"/>
  <c r="BJ55" i="52"/>
  <c r="AS55" i="52"/>
  <c r="BI55" i="52"/>
  <c r="AN55" i="52"/>
  <c r="AL55" i="52"/>
  <c r="BH55" i="52"/>
  <c r="AM55" i="52"/>
  <c r="BF55" i="52"/>
  <c r="BE55" i="52"/>
  <c r="AK55" i="52"/>
  <c r="BB55" i="52"/>
  <c r="AJ55" i="52"/>
  <c r="AZ55" i="52"/>
  <c r="AI55" i="52"/>
  <c r="AX55" i="52"/>
  <c r="AW55" i="52"/>
  <c r="AU55" i="52"/>
  <c r="AT55" i="52"/>
  <c r="AH55" i="52"/>
  <c r="AD55" i="52"/>
  <c r="AA55" i="52"/>
  <c r="Q36" i="52"/>
  <c r="AF33" i="52"/>
  <c r="M34" i="52"/>
  <c r="Y34" i="52"/>
  <c r="AE36" i="52"/>
  <c r="AA46" i="52"/>
  <c r="AL47" i="52"/>
  <c r="AU50" i="52"/>
  <c r="AG57" i="52"/>
  <c r="BG46" i="52"/>
  <c r="Y36" i="52"/>
  <c r="BI46" i="52"/>
  <c r="N33" i="52"/>
  <c r="AX33" i="52"/>
  <c r="Z34" i="52"/>
  <c r="BJ34" i="52"/>
  <c r="AG36" i="52"/>
  <c r="AG46" i="52"/>
  <c r="AM47" i="52"/>
  <c r="AV50" i="52"/>
  <c r="AI57" i="52"/>
  <c r="AC82" i="52"/>
  <c r="G33" i="52"/>
  <c r="S33" i="52"/>
  <c r="AE33" i="52"/>
  <c r="AQ33" i="52"/>
  <c r="BC33" i="52"/>
  <c r="BC34" i="52" s="1"/>
  <c r="G82" i="52"/>
  <c r="AE82" i="52"/>
  <c r="BC82" i="52"/>
  <c r="BA82" i="52"/>
  <c r="I33" i="52"/>
  <c r="AG33" i="52"/>
  <c r="AS33" i="52"/>
  <c r="BE33" i="52"/>
  <c r="E82" i="52"/>
  <c r="U34" i="52"/>
  <c r="U33" i="52"/>
  <c r="J33" i="52"/>
  <c r="J34" i="52" s="1"/>
  <c r="V34" i="52"/>
  <c r="V33" i="52"/>
  <c r="AH34" i="52"/>
  <c r="AH33" i="52"/>
  <c r="AT33" i="52"/>
  <c r="AT34" i="52" s="1"/>
  <c r="BF34" i="52"/>
  <c r="BF33" i="52"/>
  <c r="AO82" i="52"/>
  <c r="AP82" i="52"/>
  <c r="F82" i="52"/>
  <c r="BB82" i="52"/>
  <c r="AQ82" i="52"/>
  <c r="I82" i="52"/>
  <c r="U82" i="52"/>
  <c r="BE82" i="52"/>
  <c r="BD82" i="52"/>
  <c r="J82" i="52"/>
  <c r="BF82" i="52"/>
  <c r="H82" i="52"/>
  <c r="W82" i="52"/>
  <c r="N82" i="51"/>
  <c r="W82" i="51"/>
  <c r="AG82" i="51"/>
  <c r="BJ82" i="51"/>
  <c r="AU82" i="51"/>
  <c r="BI82" i="51"/>
  <c r="I82" i="51"/>
  <c r="AS82" i="51"/>
  <c r="J82" i="51"/>
  <c r="AT82" i="51"/>
  <c r="AV82" i="51"/>
  <c r="M82" i="51"/>
  <c r="Y82" i="51"/>
  <c r="AK82" i="51"/>
  <c r="AW82" i="51"/>
  <c r="AO82" i="51"/>
  <c r="AP82" i="51"/>
  <c r="AI82" i="51"/>
  <c r="L82" i="51"/>
  <c r="AJ82" i="51"/>
  <c r="O82" i="51"/>
  <c r="AA82" i="51"/>
  <c r="AM82" i="51"/>
  <c r="AY82" i="51"/>
  <c r="BK82" i="51"/>
  <c r="Q82" i="51"/>
  <c r="R82" i="51"/>
  <c r="U82" i="51"/>
  <c r="BE82" i="51"/>
  <c r="V82" i="51"/>
  <c r="BF82" i="51"/>
  <c r="X82" i="51"/>
  <c r="BH82" i="51"/>
  <c r="P82" i="51"/>
  <c r="AB82" i="51"/>
  <c r="AN82" i="51"/>
  <c r="AZ82" i="51"/>
  <c r="BL82" i="51"/>
  <c r="K33" i="51"/>
  <c r="K34" i="51"/>
  <c r="W33" i="51"/>
  <c r="W34" i="51"/>
  <c r="AI33" i="51"/>
  <c r="AI34" i="51"/>
  <c r="AU33" i="51"/>
  <c r="BG33" i="51"/>
  <c r="BG34" i="51"/>
  <c r="L33" i="51"/>
  <c r="M33" i="51"/>
  <c r="M34" i="51"/>
  <c r="Y33" i="51"/>
  <c r="AK33" i="51"/>
  <c r="AW33" i="51"/>
  <c r="AW34" i="51" s="1"/>
  <c r="BI33" i="51"/>
  <c r="BI34" i="51"/>
  <c r="AV33" i="51"/>
  <c r="AV34" i="51" s="1"/>
  <c r="AJ33" i="51"/>
  <c r="X33" i="51"/>
  <c r="X34" i="51"/>
  <c r="BH33" i="51"/>
  <c r="BH34" i="51"/>
  <c r="AY33" i="51"/>
  <c r="AY34" i="51" s="1"/>
  <c r="P33" i="51"/>
  <c r="P34" i="51" s="1"/>
  <c r="AB33" i="51"/>
  <c r="AN33" i="51"/>
  <c r="AZ33" i="51"/>
  <c r="BL33" i="51"/>
  <c r="N33" i="51"/>
  <c r="N34" i="51" s="1"/>
  <c r="BJ33" i="51"/>
  <c r="BJ34" i="51" s="1"/>
  <c r="O33" i="51"/>
  <c r="O34" i="51" s="1"/>
  <c r="BK33" i="51"/>
  <c r="E33" i="51"/>
  <c r="Q33" i="51"/>
  <c r="AC33" i="51"/>
  <c r="AC34" i="51" s="1"/>
  <c r="AO33" i="51"/>
  <c r="BA33" i="51"/>
  <c r="Z33" i="51"/>
  <c r="Z34" i="51"/>
  <c r="AM33" i="51"/>
  <c r="AM34" i="51"/>
  <c r="F33" i="51"/>
  <c r="R33" i="51"/>
  <c r="R34" i="51" s="1"/>
  <c r="AD33" i="51"/>
  <c r="AP33" i="51"/>
  <c r="BB33" i="51"/>
  <c r="AL33" i="51"/>
  <c r="AA33" i="51"/>
  <c r="AA34" i="51"/>
  <c r="G33" i="51"/>
  <c r="G34" i="51" s="1"/>
  <c r="S33" i="51"/>
  <c r="BC33" i="51"/>
  <c r="BC34" i="51" s="1"/>
  <c r="H33" i="51"/>
  <c r="T33" i="51"/>
  <c r="AF33" i="51"/>
  <c r="AR33" i="51"/>
  <c r="AR34" i="51" s="1"/>
  <c r="BD33" i="51"/>
  <c r="BD34" i="51" s="1"/>
  <c r="AX33" i="51"/>
  <c r="AX34" i="51" s="1"/>
  <c r="AE33" i="51"/>
  <c r="I33" i="51"/>
  <c r="U33" i="51"/>
  <c r="AG33" i="51"/>
  <c r="AG34" i="51" s="1"/>
  <c r="AS33" i="51"/>
  <c r="BE33" i="51"/>
  <c r="AQ33" i="51"/>
  <c r="J33" i="51"/>
  <c r="V33" i="51"/>
  <c r="AH33" i="51"/>
  <c r="AH34" i="51" s="1"/>
  <c r="AT33" i="51"/>
  <c r="AT34" i="51" s="1"/>
  <c r="BF33" i="51"/>
  <c r="BB82" i="51"/>
  <c r="AD82" i="51"/>
  <c r="G82" i="51"/>
  <c r="BC82" i="51"/>
  <c r="AE82" i="51"/>
  <c r="K82" i="51"/>
  <c r="BG82" i="51"/>
  <c r="AQ82" i="51"/>
  <c r="F82" i="51"/>
  <c r="S82" i="51"/>
  <c r="E82" i="51"/>
  <c r="AC82" i="51"/>
  <c r="BA82" i="51"/>
  <c r="H82" i="51"/>
  <c r="T82" i="51"/>
  <c r="AF82" i="51"/>
  <c r="AR82" i="51"/>
  <c r="BD82" i="51"/>
  <c r="AW82" i="50"/>
  <c r="AU82" i="50"/>
  <c r="K82" i="50"/>
  <c r="M82" i="50"/>
  <c r="Y82" i="50"/>
  <c r="BI82" i="50"/>
  <c r="BK82" i="50"/>
  <c r="BL82" i="50"/>
  <c r="AF82" i="50"/>
  <c r="BH82" i="50"/>
  <c r="BJ82" i="50"/>
  <c r="AK82" i="50"/>
  <c r="N82" i="50"/>
  <c r="Z82" i="50"/>
  <c r="AL82" i="50"/>
  <c r="AX82" i="50"/>
  <c r="O82" i="50"/>
  <c r="AA82" i="50"/>
  <c r="AM82" i="50"/>
  <c r="AY82" i="50"/>
  <c r="P82" i="50"/>
  <c r="AB82" i="50"/>
  <c r="AN82" i="50"/>
  <c r="AZ82" i="50"/>
  <c r="AC82" i="50"/>
  <c r="AD82" i="50"/>
  <c r="AE82" i="50"/>
  <c r="H82" i="50"/>
  <c r="AR82" i="50"/>
  <c r="AS82" i="50"/>
  <c r="L82" i="50"/>
  <c r="X82" i="50"/>
  <c r="AJ82" i="50"/>
  <c r="AV82" i="50"/>
  <c r="BB47" i="50"/>
  <c r="AZ47" i="50"/>
  <c r="AN47" i="50"/>
  <c r="AB47" i="50"/>
  <c r="AY47" i="50"/>
  <c r="AM47" i="50"/>
  <c r="AA47" i="50"/>
  <c r="BJ47" i="50"/>
  <c r="AX47" i="50"/>
  <c r="AL47" i="50"/>
  <c r="Z47" i="50"/>
  <c r="BA47" i="50"/>
  <c r="AI47" i="50"/>
  <c r="T47" i="50"/>
  <c r="AW47" i="50"/>
  <c r="AH47" i="50"/>
  <c r="S47" i="50"/>
  <c r="AV47" i="50"/>
  <c r="AG47" i="50"/>
  <c r="R47" i="50"/>
  <c r="AU47" i="50"/>
  <c r="AF47" i="50"/>
  <c r="AT47" i="50"/>
  <c r="AE47" i="50"/>
  <c r="BH47" i="50"/>
  <c r="AR47" i="50"/>
  <c r="AC47" i="50"/>
  <c r="BG47" i="50"/>
  <c r="Y47" i="50"/>
  <c r="V47" i="50"/>
  <c r="BI47" i="50"/>
  <c r="BF47" i="50"/>
  <c r="X47" i="50"/>
  <c r="AO47" i="50"/>
  <c r="Q34" i="50"/>
  <c r="BE47" i="50"/>
  <c r="W47" i="50"/>
  <c r="BD47" i="50"/>
  <c r="AD47" i="50"/>
  <c r="BC47" i="50"/>
  <c r="U47" i="50"/>
  <c r="AS47" i="50"/>
  <c r="AK47" i="50"/>
  <c r="AJ47" i="50"/>
  <c r="AQ47" i="50"/>
  <c r="AP47" i="50"/>
  <c r="AH34" i="50"/>
  <c r="AH33" i="50"/>
  <c r="BE33" i="50"/>
  <c r="BE34" i="50"/>
  <c r="W33" i="50"/>
  <c r="W34" i="50" s="1"/>
  <c r="E33" i="50"/>
  <c r="E34" i="50" s="1"/>
  <c r="AG33" i="50"/>
  <c r="AG34" i="50" s="1"/>
  <c r="J33" i="50"/>
  <c r="J34" i="50"/>
  <c r="AI33" i="50"/>
  <c r="X34" i="50"/>
  <c r="X33" i="50"/>
  <c r="BH33" i="50"/>
  <c r="L34" i="50"/>
  <c r="U33" i="50"/>
  <c r="U34" i="50"/>
  <c r="BF33" i="50"/>
  <c r="BF34" i="50"/>
  <c r="Y33" i="50"/>
  <c r="Y34" i="50"/>
  <c r="AX34" i="50"/>
  <c r="AO33" i="50"/>
  <c r="AS33" i="50"/>
  <c r="AS34" i="50"/>
  <c r="V33" i="50"/>
  <c r="V34" i="50"/>
  <c r="K33" i="50"/>
  <c r="K34" i="50"/>
  <c r="BG33" i="50"/>
  <c r="BG34" i="50"/>
  <c r="BI33" i="50"/>
  <c r="AL33" i="50"/>
  <c r="AL34" i="50"/>
  <c r="BJ33" i="50"/>
  <c r="AY34" i="50"/>
  <c r="O34" i="50"/>
  <c r="I33" i="50"/>
  <c r="I34" i="50"/>
  <c r="AT33" i="50"/>
  <c r="AU33" i="50"/>
  <c r="AJ33" i="50"/>
  <c r="AJ34" i="50"/>
  <c r="AK33" i="50"/>
  <c r="Z33" i="50"/>
  <c r="Z34" i="50" s="1"/>
  <c r="AA33" i="50"/>
  <c r="AA34" i="50"/>
  <c r="AM33" i="50"/>
  <c r="AM34" i="50"/>
  <c r="BK33" i="50"/>
  <c r="BA34" i="50"/>
  <c r="AV33" i="50"/>
  <c r="AV34" i="50" s="1"/>
  <c r="M33" i="50"/>
  <c r="AW33" i="50"/>
  <c r="N33" i="50"/>
  <c r="AX33" i="50"/>
  <c r="AC33" i="50"/>
  <c r="P33" i="50"/>
  <c r="AB33" i="50"/>
  <c r="AN33" i="50"/>
  <c r="AN34" i="50" s="1"/>
  <c r="AZ33" i="50"/>
  <c r="BL33" i="50"/>
  <c r="O33" i="50"/>
  <c r="AY33" i="50"/>
  <c r="F33" i="50"/>
  <c r="BB33" i="50"/>
  <c r="L33" i="50"/>
  <c r="AD33" i="50"/>
  <c r="G33" i="50"/>
  <c r="G34" i="50" s="1"/>
  <c r="AQ34" i="50"/>
  <c r="AQ33" i="50"/>
  <c r="R33" i="50"/>
  <c r="AP34" i="50"/>
  <c r="AP33" i="50"/>
  <c r="S33" i="50"/>
  <c r="AE33" i="50"/>
  <c r="AE34" i="50" s="1"/>
  <c r="BC33" i="50"/>
  <c r="H34" i="50"/>
  <c r="H33" i="50"/>
  <c r="T33" i="50"/>
  <c r="AF34" i="50"/>
  <c r="AF33" i="50"/>
  <c r="AR33" i="50"/>
  <c r="BD33" i="50"/>
  <c r="BD34" i="50" s="1"/>
  <c r="E82" i="50"/>
  <c r="Q82" i="50"/>
  <c r="AO82" i="50"/>
  <c r="BA82" i="50"/>
  <c r="G82" i="50"/>
  <c r="S82" i="50"/>
  <c r="AQ82" i="50"/>
  <c r="BC82" i="50"/>
  <c r="T82" i="50"/>
  <c r="BD82" i="50"/>
  <c r="U82" i="50"/>
  <c r="AG82" i="50"/>
  <c r="BE82" i="50"/>
  <c r="V82" i="50"/>
  <c r="AH82" i="50"/>
  <c r="BF82" i="50"/>
  <c r="W82" i="50"/>
  <c r="AI82" i="50"/>
  <c r="BG82" i="50"/>
  <c r="AU34" i="52" l="1"/>
  <c r="BJ64" i="52"/>
  <c r="AX64" i="52"/>
  <c r="AL64" i="52"/>
  <c r="BI64" i="52"/>
  <c r="AW64" i="52"/>
  <c r="AK64" i="52"/>
  <c r="BG64" i="52"/>
  <c r="AU64" i="52"/>
  <c r="AI64" i="52"/>
  <c r="BK64" i="52"/>
  <c r="AS64" i="52"/>
  <c r="BF64" i="52"/>
  <c r="AQ64" i="52"/>
  <c r="BD64" i="52"/>
  <c r="AO64" i="52"/>
  <c r="AZ64" i="52"/>
  <c r="AY64" i="52"/>
  <c r="AV64" i="52"/>
  <c r="AT64" i="52"/>
  <c r="AR64" i="52"/>
  <c r="AP64" i="52"/>
  <c r="BL64" i="52"/>
  <c r="AN64" i="52"/>
  <c r="BA64" i="52"/>
  <c r="AM64" i="52"/>
  <c r="AJ64" i="52"/>
  <c r="BE64" i="52"/>
  <c r="BC64" i="52"/>
  <c r="BH64" i="52"/>
  <c r="BB64" i="52"/>
  <c r="AS34" i="52"/>
  <c r="AQ34" i="52"/>
  <c r="BD63" i="52"/>
  <c r="AR63" i="52"/>
  <c r="BC63" i="52"/>
  <c r="AQ63" i="52"/>
  <c r="BA63" i="52"/>
  <c r="AO63" i="52"/>
  <c r="BH63" i="52"/>
  <c r="AS63" i="52"/>
  <c r="BF63" i="52"/>
  <c r="AN63" i="52"/>
  <c r="BB63" i="52"/>
  <c r="AL63" i="52"/>
  <c r="BI63" i="52"/>
  <c r="AK63" i="52"/>
  <c r="AZ63" i="52"/>
  <c r="BG63" i="52"/>
  <c r="AJ63" i="52"/>
  <c r="BE63" i="52"/>
  <c r="AI63" i="52"/>
  <c r="AH63" i="52"/>
  <c r="AY63" i="52"/>
  <c r="AX63" i="52"/>
  <c r="AW63" i="52"/>
  <c r="BJ63" i="52"/>
  <c r="BL63" i="52"/>
  <c r="BK63" i="52"/>
  <c r="AU63" i="52"/>
  <c r="AP63" i="52"/>
  <c r="AV63" i="52"/>
  <c r="AT63" i="52"/>
  <c r="AM63" i="52"/>
  <c r="BG61" i="52"/>
  <c r="AU61" i="52"/>
  <c r="AI61" i="52"/>
  <c r="BF61" i="52"/>
  <c r="AT61" i="52"/>
  <c r="AH61" i="52"/>
  <c r="BD61" i="52"/>
  <c r="AR61" i="52"/>
  <c r="AF61" i="52"/>
  <c r="BH61" i="52"/>
  <c r="AP61" i="52"/>
  <c r="BC61" i="52"/>
  <c r="AN61" i="52"/>
  <c r="BA61" i="52"/>
  <c r="AL61" i="52"/>
  <c r="BI61" i="52"/>
  <c r="AK61" i="52"/>
  <c r="AZ61" i="52"/>
  <c r="BE61" i="52"/>
  <c r="AJ61" i="52"/>
  <c r="BB61" i="52"/>
  <c r="AG61" i="52"/>
  <c r="AY61" i="52"/>
  <c r="AX61" i="52"/>
  <c r="AW61" i="52"/>
  <c r="AO61" i="52"/>
  <c r="AM61" i="52"/>
  <c r="BK61" i="52"/>
  <c r="AQ61" i="52"/>
  <c r="AS61" i="52"/>
  <c r="AV61" i="52"/>
  <c r="BL61" i="52"/>
  <c r="BJ61" i="52"/>
  <c r="BB52" i="52"/>
  <c r="AP52" i="52"/>
  <c r="AD52" i="52"/>
  <c r="BJ52" i="52"/>
  <c r="AX52" i="52"/>
  <c r="AL52" i="52"/>
  <c r="Z52" i="52"/>
  <c r="BF52" i="52"/>
  <c r="AR52" i="52"/>
  <c r="AC52" i="52"/>
  <c r="Y52" i="52"/>
  <c r="BE52" i="52"/>
  <c r="AQ52" i="52"/>
  <c r="AB52" i="52"/>
  <c r="AN52" i="52"/>
  <c r="BD52" i="52"/>
  <c r="AO52" i="52"/>
  <c r="AA52" i="52"/>
  <c r="BC52" i="52"/>
  <c r="BA52" i="52"/>
  <c r="AM52" i="52"/>
  <c r="X52" i="52"/>
  <c r="AZ52" i="52"/>
  <c r="W52" i="52"/>
  <c r="AK52" i="52"/>
  <c r="AY52" i="52"/>
  <c r="AJ52" i="52"/>
  <c r="BI52" i="52"/>
  <c r="AE52" i="52"/>
  <c r="BH52" i="52"/>
  <c r="BG52" i="52"/>
  <c r="AU52" i="52"/>
  <c r="AW52" i="52"/>
  <c r="AV52" i="52"/>
  <c r="AS52" i="52"/>
  <c r="AT52" i="52"/>
  <c r="AF52" i="52"/>
  <c r="AI52" i="52"/>
  <c r="AH52" i="52"/>
  <c r="AG52" i="52"/>
  <c r="BL52" i="52"/>
  <c r="BK52" i="52"/>
  <c r="AG34" i="52"/>
  <c r="AE34" i="52"/>
  <c r="BI53" i="52"/>
  <c r="AW53" i="52"/>
  <c r="AK53" i="52"/>
  <c r="Y53" i="52"/>
  <c r="BE53" i="52"/>
  <c r="AS53" i="52"/>
  <c r="AG53" i="52"/>
  <c r="BH53" i="52"/>
  <c r="AT53" i="52"/>
  <c r="AE53" i="52"/>
  <c r="AP53" i="52"/>
  <c r="BG53" i="52"/>
  <c r="AR53" i="52"/>
  <c r="AD53" i="52"/>
  <c r="AB53" i="52"/>
  <c r="BF53" i="52"/>
  <c r="AQ53" i="52"/>
  <c r="AC53" i="52"/>
  <c r="BD53" i="52"/>
  <c r="BC53" i="52"/>
  <c r="AO53" i="52"/>
  <c r="AA53" i="52"/>
  <c r="AN53" i="52"/>
  <c r="BB53" i="52"/>
  <c r="Z53" i="52"/>
  <c r="BA53" i="52"/>
  <c r="AM53" i="52"/>
  <c r="X53" i="52"/>
  <c r="AZ53" i="52"/>
  <c r="AY53" i="52"/>
  <c r="AX53" i="52"/>
  <c r="AV53" i="52"/>
  <c r="AL53" i="52"/>
  <c r="AU53" i="52"/>
  <c r="AI53" i="52"/>
  <c r="BK53" i="52"/>
  <c r="BL53" i="52"/>
  <c r="BJ53" i="52"/>
  <c r="AJ53" i="52"/>
  <c r="AH53" i="52"/>
  <c r="AF53" i="52"/>
  <c r="AZ39" i="52"/>
  <c r="AN39" i="52"/>
  <c r="AB39" i="52"/>
  <c r="P39" i="52"/>
  <c r="AY39" i="52"/>
  <c r="AM39" i="52"/>
  <c r="AA39" i="52"/>
  <c r="O39" i="52"/>
  <c r="AX39" i="52"/>
  <c r="AL39" i="52"/>
  <c r="Z39" i="52"/>
  <c r="N39" i="52"/>
  <c r="AV39" i="52"/>
  <c r="AJ39" i="52"/>
  <c r="X39" i="52"/>
  <c r="L39" i="52"/>
  <c r="AI39" i="52"/>
  <c r="S39" i="52"/>
  <c r="BB39" i="52"/>
  <c r="AH39" i="52"/>
  <c r="R39" i="52"/>
  <c r="BA39" i="52"/>
  <c r="AG39" i="52"/>
  <c r="Q39" i="52"/>
  <c r="AD39" i="52"/>
  <c r="AW39" i="52"/>
  <c r="AF39" i="52"/>
  <c r="M39" i="52"/>
  <c r="AT39" i="52"/>
  <c r="AU39" i="52"/>
  <c r="AE39" i="52"/>
  <c r="K39" i="52"/>
  <c r="J39" i="52"/>
  <c r="AR39" i="52"/>
  <c r="Y39" i="52"/>
  <c r="AC39" i="52"/>
  <c r="T39" i="52"/>
  <c r="W39" i="52"/>
  <c r="V39" i="52"/>
  <c r="U39" i="52"/>
  <c r="AK39" i="52"/>
  <c r="AS39" i="52"/>
  <c r="AQ39" i="52"/>
  <c r="AP39" i="52"/>
  <c r="AO39" i="52"/>
  <c r="AV44" i="52"/>
  <c r="AJ44" i="52"/>
  <c r="X44" i="52"/>
  <c r="BE44" i="52"/>
  <c r="U44" i="52"/>
  <c r="BG44" i="52"/>
  <c r="AU44" i="52"/>
  <c r="AI44" i="52"/>
  <c r="W44" i="52"/>
  <c r="AS44" i="52"/>
  <c r="BF44" i="52"/>
  <c r="AT44" i="52"/>
  <c r="AH44" i="52"/>
  <c r="V44" i="52"/>
  <c r="AG44" i="52"/>
  <c r="BD44" i="52"/>
  <c r="AR44" i="52"/>
  <c r="AF44" i="52"/>
  <c r="T44" i="52"/>
  <c r="BB44" i="52"/>
  <c r="AP44" i="52"/>
  <c r="AD44" i="52"/>
  <c r="R44" i="52"/>
  <c r="AO44" i="52"/>
  <c r="Q44" i="52"/>
  <c r="AN44" i="52"/>
  <c r="P44" i="52"/>
  <c r="BC44" i="52"/>
  <c r="AM44" i="52"/>
  <c r="O44" i="52"/>
  <c r="AL44" i="52"/>
  <c r="AK44" i="52"/>
  <c r="AE44" i="52"/>
  <c r="AZ44" i="52"/>
  <c r="AB44" i="52"/>
  <c r="BA44" i="52"/>
  <c r="AY44" i="52"/>
  <c r="AQ44" i="52"/>
  <c r="AC44" i="52"/>
  <c r="AX44" i="52"/>
  <c r="AW44" i="52"/>
  <c r="AA44" i="52"/>
  <c r="Z44" i="52"/>
  <c r="Y44" i="52"/>
  <c r="S44" i="52"/>
  <c r="AR37" i="52"/>
  <c r="AF37" i="52"/>
  <c r="T37" i="52"/>
  <c r="H37" i="52"/>
  <c r="AQ37" i="52"/>
  <c r="AE37" i="52"/>
  <c r="S37" i="52"/>
  <c r="AP37" i="52"/>
  <c r="AD37" i="52"/>
  <c r="R37" i="52"/>
  <c r="AZ37" i="52"/>
  <c r="AN37" i="52"/>
  <c r="AB37" i="52"/>
  <c r="P37" i="52"/>
  <c r="AY37" i="52"/>
  <c r="AI37" i="52"/>
  <c r="O37" i="52"/>
  <c r="AX37" i="52"/>
  <c r="AH37" i="52"/>
  <c r="N37" i="52"/>
  <c r="J37" i="52"/>
  <c r="AW37" i="52"/>
  <c r="AG37" i="52"/>
  <c r="M37" i="52"/>
  <c r="AT37" i="52"/>
  <c r="AV37" i="52"/>
  <c r="AC37" i="52"/>
  <c r="L37" i="52"/>
  <c r="AU37" i="52"/>
  <c r="AA37" i="52"/>
  <c r="K37" i="52"/>
  <c r="AO37" i="52"/>
  <c r="X37" i="52"/>
  <c r="AJ37" i="52"/>
  <c r="U37" i="52"/>
  <c r="Z37" i="52"/>
  <c r="V37" i="52"/>
  <c r="Y37" i="52"/>
  <c r="AK37" i="52"/>
  <c r="W37" i="52"/>
  <c r="Q37" i="52"/>
  <c r="I37" i="52"/>
  <c r="AL37" i="52"/>
  <c r="AS37" i="52"/>
  <c r="AM37" i="52"/>
  <c r="BK62" i="52"/>
  <c r="AY62" i="52"/>
  <c r="AY65" i="52" s="1"/>
  <c r="AM62" i="52"/>
  <c r="BJ62" i="52"/>
  <c r="AX62" i="52"/>
  <c r="AL62" i="52"/>
  <c r="BH62" i="52"/>
  <c r="AV62" i="52"/>
  <c r="AJ62" i="52"/>
  <c r="BF62" i="52"/>
  <c r="AQ62" i="52"/>
  <c r="BD62" i="52"/>
  <c r="AO62" i="52"/>
  <c r="BB62" i="52"/>
  <c r="AK62" i="52"/>
  <c r="AU62" i="52"/>
  <c r="AT62" i="52"/>
  <c r="AR62" i="52"/>
  <c r="AS62" i="52"/>
  <c r="BL62" i="52"/>
  <c r="AP62" i="52"/>
  <c r="BI62" i="52"/>
  <c r="AN62" i="52"/>
  <c r="BG62" i="52"/>
  <c r="AI62" i="52"/>
  <c r="BC62" i="52"/>
  <c r="AG62" i="52"/>
  <c r="BA62" i="52"/>
  <c r="AZ62" i="52"/>
  <c r="AW62" i="52"/>
  <c r="AH62" i="52"/>
  <c r="BE62" i="52"/>
  <c r="AZ48" i="52"/>
  <c r="AN48" i="52"/>
  <c r="AB48" i="52"/>
  <c r="AK48" i="52"/>
  <c r="BK48" i="52"/>
  <c r="AY48" i="52"/>
  <c r="AM48" i="52"/>
  <c r="AA48" i="52"/>
  <c r="AW48" i="52"/>
  <c r="Y48" i="52"/>
  <c r="BJ48" i="52"/>
  <c r="AX48" i="52"/>
  <c r="AL48" i="52"/>
  <c r="Z48" i="52"/>
  <c r="BI48" i="52"/>
  <c r="BI65" i="52" s="1"/>
  <c r="BH48" i="52"/>
  <c r="AV48" i="52"/>
  <c r="AJ48" i="52"/>
  <c r="X48" i="52"/>
  <c r="AU48" i="52"/>
  <c r="BG48" i="52"/>
  <c r="AI48" i="52"/>
  <c r="BF48" i="52"/>
  <c r="AT48" i="52"/>
  <c r="AH48" i="52"/>
  <c r="V48" i="52"/>
  <c r="AO48" i="52"/>
  <c r="AC48" i="52"/>
  <c r="AG48" i="52"/>
  <c r="AF48" i="52"/>
  <c r="BC48" i="52"/>
  <c r="BE48" i="52"/>
  <c r="AE48" i="52"/>
  <c r="BD48" i="52"/>
  <c r="AD48" i="52"/>
  <c r="BA48" i="52"/>
  <c r="U48" i="52"/>
  <c r="BB48" i="52"/>
  <c r="AS48" i="52"/>
  <c r="AQ48" i="52"/>
  <c r="AR48" i="52"/>
  <c r="AP48" i="52"/>
  <c r="W48" i="52"/>
  <c r="T48" i="52"/>
  <c r="S48" i="52"/>
  <c r="BG49" i="52"/>
  <c r="AU49" i="52"/>
  <c r="AI49" i="52"/>
  <c r="W49" i="52"/>
  <c r="BH49" i="52"/>
  <c r="AT49" i="52"/>
  <c r="AG49" i="52"/>
  <c r="T49" i="52"/>
  <c r="AD49" i="52"/>
  <c r="BF49" i="52"/>
  <c r="AS49" i="52"/>
  <c r="AF49" i="52"/>
  <c r="AQ49" i="52"/>
  <c r="BE49" i="52"/>
  <c r="AR49" i="52"/>
  <c r="AE49" i="52"/>
  <c r="BD49" i="52"/>
  <c r="BC49" i="52"/>
  <c r="AP49" i="52"/>
  <c r="AC49" i="52"/>
  <c r="BB49" i="52"/>
  <c r="AB49" i="52"/>
  <c r="AO49" i="52"/>
  <c r="BA49" i="52"/>
  <c r="AN49" i="52"/>
  <c r="AA49" i="52"/>
  <c r="AZ49" i="52"/>
  <c r="X49" i="52"/>
  <c r="AY49" i="52"/>
  <c r="V49" i="52"/>
  <c r="AX49" i="52"/>
  <c r="U49" i="52"/>
  <c r="AW49" i="52"/>
  <c r="AM49" i="52"/>
  <c r="AV49" i="52"/>
  <c r="AK49" i="52"/>
  <c r="Y49" i="52"/>
  <c r="BK49" i="52"/>
  <c r="BL49" i="52"/>
  <c r="Z49" i="52"/>
  <c r="BJ49" i="52"/>
  <c r="BI49" i="52"/>
  <c r="AH49" i="52"/>
  <c r="AL49" i="52"/>
  <c r="AJ49" i="52"/>
  <c r="BF65" i="52"/>
  <c r="AR40" i="52"/>
  <c r="AF40" i="52"/>
  <c r="T40" i="52"/>
  <c r="AO40" i="52"/>
  <c r="BC40" i="52"/>
  <c r="AQ40" i="52"/>
  <c r="AE40" i="52"/>
  <c r="S40" i="52"/>
  <c r="BB40" i="52"/>
  <c r="AP40" i="52"/>
  <c r="AD40" i="52"/>
  <c r="R40" i="52"/>
  <c r="BA40" i="52"/>
  <c r="AZ40" i="52"/>
  <c r="AN40" i="52"/>
  <c r="AB40" i="52"/>
  <c r="P40" i="52"/>
  <c r="AV40" i="52"/>
  <c r="AA40" i="52"/>
  <c r="K40" i="52"/>
  <c r="AL40" i="52"/>
  <c r="AU40" i="52"/>
  <c r="Z40" i="52"/>
  <c r="V40" i="52"/>
  <c r="AT40" i="52"/>
  <c r="Y40" i="52"/>
  <c r="AS40" i="52"/>
  <c r="X40" i="52"/>
  <c r="AM40" i="52"/>
  <c r="W40" i="52"/>
  <c r="AJ40" i="52"/>
  <c r="Q40" i="52"/>
  <c r="AG40" i="52"/>
  <c r="AH40" i="52"/>
  <c r="AC40" i="52"/>
  <c r="N40" i="52"/>
  <c r="U40" i="52"/>
  <c r="M40" i="52"/>
  <c r="O40" i="52"/>
  <c r="AY40" i="52"/>
  <c r="L40" i="52"/>
  <c r="AX40" i="52"/>
  <c r="AI40" i="52"/>
  <c r="AW40" i="52"/>
  <c r="AK40" i="52"/>
  <c r="S34" i="52"/>
  <c r="AV41" i="52"/>
  <c r="AJ41" i="52"/>
  <c r="X41" i="52"/>
  <c r="L41" i="52"/>
  <c r="AG41" i="52"/>
  <c r="AU41" i="52"/>
  <c r="AI41" i="52"/>
  <c r="W41" i="52"/>
  <c r="U41" i="52"/>
  <c r="AT41" i="52"/>
  <c r="AH41" i="52"/>
  <c r="V41" i="52"/>
  <c r="AS41" i="52"/>
  <c r="BD41" i="52"/>
  <c r="AR41" i="52"/>
  <c r="AF41" i="52"/>
  <c r="T41" i="52"/>
  <c r="AQ41" i="52"/>
  <c r="Z41" i="52"/>
  <c r="AP41" i="52"/>
  <c r="Y41" i="52"/>
  <c r="AO41" i="52"/>
  <c r="S41" i="52"/>
  <c r="AL41" i="52"/>
  <c r="AN41" i="52"/>
  <c r="R41" i="52"/>
  <c r="BC41" i="52"/>
  <c r="AM41" i="52"/>
  <c r="Q41" i="52"/>
  <c r="P41" i="52"/>
  <c r="BA41" i="52"/>
  <c r="AE41" i="52"/>
  <c r="N41" i="52"/>
  <c r="AD41" i="52"/>
  <c r="M41" i="52"/>
  <c r="AC41" i="52"/>
  <c r="AB41" i="52"/>
  <c r="AK41" i="52"/>
  <c r="AA41" i="52"/>
  <c r="O41" i="52"/>
  <c r="BB41" i="52"/>
  <c r="AZ41" i="52"/>
  <c r="AW41" i="52"/>
  <c r="AY41" i="52"/>
  <c r="AX41" i="52"/>
  <c r="BH51" i="52"/>
  <c r="AV51" i="52"/>
  <c r="AJ51" i="52"/>
  <c r="X51" i="52"/>
  <c r="BD51" i="52"/>
  <c r="AR51" i="52"/>
  <c r="AF51" i="52"/>
  <c r="BE51" i="52"/>
  <c r="AP51" i="52"/>
  <c r="AB51" i="52"/>
  <c r="Y51" i="52"/>
  <c r="BC51" i="52"/>
  <c r="AO51" i="52"/>
  <c r="AA51" i="52"/>
  <c r="AM51" i="52"/>
  <c r="BB51" i="52"/>
  <c r="AN51" i="52"/>
  <c r="Z51" i="52"/>
  <c r="BA51" i="52"/>
  <c r="AZ51" i="52"/>
  <c r="AL51" i="52"/>
  <c r="W51" i="52"/>
  <c r="AK51" i="52"/>
  <c r="AY51" i="52"/>
  <c r="V51" i="52"/>
  <c r="BL51" i="52"/>
  <c r="AX51" i="52"/>
  <c r="AI51" i="52"/>
  <c r="AG51" i="52"/>
  <c r="BF51" i="52"/>
  <c r="BK51" i="52"/>
  <c r="AE51" i="52"/>
  <c r="BJ51" i="52"/>
  <c r="AD51" i="52"/>
  <c r="BI51" i="52"/>
  <c r="AC51" i="52"/>
  <c r="BG51" i="52"/>
  <c r="AU51" i="52"/>
  <c r="AW51" i="52"/>
  <c r="AT51" i="52"/>
  <c r="AS51" i="52"/>
  <c r="AQ51" i="52"/>
  <c r="AH51" i="52"/>
  <c r="G34" i="52"/>
  <c r="AF34" i="52"/>
  <c r="R34" i="52"/>
  <c r="BE54" i="52"/>
  <c r="AS54" i="52"/>
  <c r="AG54" i="52"/>
  <c r="BA54" i="52"/>
  <c r="AO54" i="52"/>
  <c r="AC54" i="52"/>
  <c r="BK54" i="52"/>
  <c r="AW54" i="52"/>
  <c r="AI54" i="52"/>
  <c r="AT54" i="52"/>
  <c r="BJ54" i="52"/>
  <c r="AV54" i="52"/>
  <c r="AH54" i="52"/>
  <c r="AE54" i="52"/>
  <c r="BI54" i="52"/>
  <c r="AU54" i="52"/>
  <c r="AF54" i="52"/>
  <c r="BH54" i="52"/>
  <c r="BG54" i="52"/>
  <c r="AR54" i="52"/>
  <c r="AD54" i="52"/>
  <c r="BF54" i="52"/>
  <c r="AB54" i="52"/>
  <c r="AQ54" i="52"/>
  <c r="BD54" i="52"/>
  <c r="AP54" i="52"/>
  <c r="AA54" i="52"/>
  <c r="AY54" i="52"/>
  <c r="AX54" i="52"/>
  <c r="AK54" i="52"/>
  <c r="AN54" i="52"/>
  <c r="AM54" i="52"/>
  <c r="AL54" i="52"/>
  <c r="Z54" i="52"/>
  <c r="BB54" i="52"/>
  <c r="AZ54" i="52"/>
  <c r="AJ54" i="52"/>
  <c r="Y54" i="52"/>
  <c r="BC54" i="52"/>
  <c r="BL54" i="52"/>
  <c r="I34" i="52"/>
  <c r="E68" i="52"/>
  <c r="AV35" i="52"/>
  <c r="AJ35" i="52"/>
  <c r="X35" i="52"/>
  <c r="L35" i="52"/>
  <c r="L65" i="52" s="1"/>
  <c r="AU35" i="52"/>
  <c r="AI35" i="52"/>
  <c r="W35" i="52"/>
  <c r="K35" i="52"/>
  <c r="AT35" i="52"/>
  <c r="AH35" i="52"/>
  <c r="V35" i="52"/>
  <c r="V65" i="52" s="1"/>
  <c r="J35" i="52"/>
  <c r="AR35" i="52"/>
  <c r="AF35" i="52"/>
  <c r="T35" i="52"/>
  <c r="H35" i="52"/>
  <c r="H65" i="52" s="1"/>
  <c r="AE35" i="52"/>
  <c r="O35" i="52"/>
  <c r="AX35" i="52"/>
  <c r="AD35" i="52"/>
  <c r="N35" i="52"/>
  <c r="AW35" i="52"/>
  <c r="AC35" i="52"/>
  <c r="AC65" i="52" s="1"/>
  <c r="M35" i="52"/>
  <c r="AS35" i="52"/>
  <c r="AB35" i="52"/>
  <c r="I35" i="52"/>
  <c r="AQ35" i="52"/>
  <c r="AA35" i="52"/>
  <c r="G35" i="52"/>
  <c r="G65" i="52" s="1"/>
  <c r="AN35" i="52"/>
  <c r="U35" i="52"/>
  <c r="AM35" i="52"/>
  <c r="AL35" i="52"/>
  <c r="AO35" i="52"/>
  <c r="AO65" i="52" s="1"/>
  <c r="AK35" i="52"/>
  <c r="Z35" i="52"/>
  <c r="Y35" i="52"/>
  <c r="AG35" i="52"/>
  <c r="S35" i="52"/>
  <c r="R35" i="52"/>
  <c r="AP35" i="52"/>
  <c r="Q35" i="52"/>
  <c r="P35" i="52"/>
  <c r="F35" i="52"/>
  <c r="F65" i="52" s="1"/>
  <c r="BE65" i="52"/>
  <c r="BE34" i="52"/>
  <c r="AX34" i="52"/>
  <c r="AV38" i="52"/>
  <c r="AJ38" i="52"/>
  <c r="X38" i="52"/>
  <c r="L38" i="52"/>
  <c r="AU38" i="52"/>
  <c r="AI38" i="52"/>
  <c r="W38" i="52"/>
  <c r="K38" i="52"/>
  <c r="AT38" i="52"/>
  <c r="AH38" i="52"/>
  <c r="V38" i="52"/>
  <c r="J38" i="52"/>
  <c r="AR38" i="52"/>
  <c r="AF38" i="52"/>
  <c r="T38" i="52"/>
  <c r="AQ38" i="52"/>
  <c r="AA38" i="52"/>
  <c r="R38" i="52"/>
  <c r="AP38" i="52"/>
  <c r="Z38" i="52"/>
  <c r="AL38" i="52"/>
  <c r="AO38" i="52"/>
  <c r="Y38" i="52"/>
  <c r="AN38" i="52"/>
  <c r="U38" i="52"/>
  <c r="AM38" i="52"/>
  <c r="S38" i="52"/>
  <c r="AZ38" i="52"/>
  <c r="AG38" i="52"/>
  <c r="P38" i="52"/>
  <c r="AD38" i="52"/>
  <c r="BA38" i="52"/>
  <c r="AC38" i="52"/>
  <c r="AB38" i="52"/>
  <c r="O38" i="52"/>
  <c r="Q38" i="52"/>
  <c r="N38" i="52"/>
  <c r="AY38" i="52"/>
  <c r="M38" i="52"/>
  <c r="AX38" i="52"/>
  <c r="I38" i="52"/>
  <c r="AK38" i="52"/>
  <c r="AE38" i="52"/>
  <c r="AW38" i="52"/>
  <c r="AS38" i="52"/>
  <c r="BJ65" i="52"/>
  <c r="AZ45" i="52"/>
  <c r="AN45" i="52"/>
  <c r="AB45" i="52"/>
  <c r="P45" i="52"/>
  <c r="AW45" i="52"/>
  <c r="AY45" i="52"/>
  <c r="AM45" i="52"/>
  <c r="AA45" i="52"/>
  <c r="AK45" i="52"/>
  <c r="AX45" i="52"/>
  <c r="AL45" i="52"/>
  <c r="Z45" i="52"/>
  <c r="Y45" i="52"/>
  <c r="BH45" i="52"/>
  <c r="AV45" i="52"/>
  <c r="AJ45" i="52"/>
  <c r="X45" i="52"/>
  <c r="BF45" i="52"/>
  <c r="AT45" i="52"/>
  <c r="AH45" i="52"/>
  <c r="V45" i="52"/>
  <c r="AS45" i="52"/>
  <c r="U45" i="52"/>
  <c r="AI45" i="52"/>
  <c r="AR45" i="52"/>
  <c r="T45" i="52"/>
  <c r="AQ45" i="52"/>
  <c r="S45" i="52"/>
  <c r="BG45" i="52"/>
  <c r="AP45" i="52"/>
  <c r="R45" i="52"/>
  <c r="AO45" i="52"/>
  <c r="Q45" i="52"/>
  <c r="BD45" i="52"/>
  <c r="AF45" i="52"/>
  <c r="BE45" i="52"/>
  <c r="BB45" i="52"/>
  <c r="BA45" i="52"/>
  <c r="BC45" i="52"/>
  <c r="W45" i="52"/>
  <c r="AU45" i="52"/>
  <c r="AG45" i="52"/>
  <c r="AC45" i="52"/>
  <c r="AE45" i="52"/>
  <c r="AD45" i="52"/>
  <c r="X34" i="52"/>
  <c r="BH34" i="52"/>
  <c r="BE60" i="51"/>
  <c r="AS60" i="51"/>
  <c r="AG60" i="51"/>
  <c r="BD60" i="51"/>
  <c r="AR60" i="51"/>
  <c r="AF60" i="51"/>
  <c r="BB60" i="51"/>
  <c r="AP60" i="51"/>
  <c r="BA60" i="51"/>
  <c r="AO60" i="51"/>
  <c r="BK60" i="51"/>
  <c r="AY60" i="51"/>
  <c r="AM60" i="51"/>
  <c r="BJ60" i="51"/>
  <c r="AX60" i="51"/>
  <c r="AL60" i="51"/>
  <c r="AW60" i="51"/>
  <c r="AV60" i="51"/>
  <c r="AU60" i="51"/>
  <c r="AT60" i="51"/>
  <c r="BI60" i="51"/>
  <c r="AK60" i="51"/>
  <c r="BH60" i="51"/>
  <c r="AJ60" i="51"/>
  <c r="BC60" i="51"/>
  <c r="AZ60" i="51"/>
  <c r="AQ60" i="51"/>
  <c r="AN60" i="51"/>
  <c r="AE60" i="51"/>
  <c r="BL60" i="51"/>
  <c r="BG60" i="51"/>
  <c r="BF60" i="51"/>
  <c r="AI60" i="51"/>
  <c r="AH60" i="51"/>
  <c r="AU34" i="51"/>
  <c r="BE63" i="51"/>
  <c r="AS63" i="51"/>
  <c r="BD63" i="51"/>
  <c r="AR63" i="51"/>
  <c r="BB63" i="51"/>
  <c r="AP63" i="51"/>
  <c r="BA63" i="51"/>
  <c r="AO63" i="51"/>
  <c r="BK63" i="51"/>
  <c r="AY63" i="51"/>
  <c r="AM63" i="51"/>
  <c r="BJ63" i="51"/>
  <c r="AX63" i="51"/>
  <c r="AL63" i="51"/>
  <c r="AW63" i="51"/>
  <c r="AV63" i="51"/>
  <c r="AU63" i="51"/>
  <c r="AT63" i="51"/>
  <c r="BI63" i="51"/>
  <c r="AK63" i="51"/>
  <c r="BH63" i="51"/>
  <c r="AJ63" i="51"/>
  <c r="BC63" i="51"/>
  <c r="AZ63" i="51"/>
  <c r="AQ63" i="51"/>
  <c r="AN63" i="51"/>
  <c r="BL63" i="51"/>
  <c r="BG63" i="51"/>
  <c r="BF63" i="51"/>
  <c r="AI63" i="51"/>
  <c r="AH63" i="51"/>
  <c r="BJ48" i="51"/>
  <c r="AX48" i="51"/>
  <c r="AL48" i="51"/>
  <c r="Z48" i="51"/>
  <c r="BC48" i="51"/>
  <c r="AQ48" i="51"/>
  <c r="AE48" i="51"/>
  <c r="S48" i="51"/>
  <c r="BA48" i="51"/>
  <c r="AM48" i="51"/>
  <c r="X48" i="51"/>
  <c r="AZ48" i="51"/>
  <c r="AK48" i="51"/>
  <c r="W48" i="51"/>
  <c r="AY48" i="51"/>
  <c r="AJ48" i="51"/>
  <c r="V48" i="51"/>
  <c r="AW48" i="51"/>
  <c r="AI48" i="51"/>
  <c r="U48" i="51"/>
  <c r="BH48" i="51"/>
  <c r="AT48" i="51"/>
  <c r="AF48" i="51"/>
  <c r="BG48" i="51"/>
  <c r="AS48" i="51"/>
  <c r="AD48" i="51"/>
  <c r="BE48" i="51"/>
  <c r="AB48" i="51"/>
  <c r="BD48" i="51"/>
  <c r="AA48" i="51"/>
  <c r="AO48" i="51"/>
  <c r="AN48" i="51"/>
  <c r="BB48" i="51"/>
  <c r="Y48" i="51"/>
  <c r="AV48" i="51"/>
  <c r="T48" i="51"/>
  <c r="AU48" i="51"/>
  <c r="AR48" i="51"/>
  <c r="AP48" i="51"/>
  <c r="BK48" i="51"/>
  <c r="BI48" i="51"/>
  <c r="BF48" i="51"/>
  <c r="AH48" i="51"/>
  <c r="AG48" i="51"/>
  <c r="AC48" i="51"/>
  <c r="BE52" i="51"/>
  <c r="AS52" i="51"/>
  <c r="AG52" i="51"/>
  <c r="BB52" i="51"/>
  <c r="AP52" i="51"/>
  <c r="AD52" i="51"/>
  <c r="BK52" i="51"/>
  <c r="BJ52" i="51"/>
  <c r="AX52" i="51"/>
  <c r="AL52" i="51"/>
  <c r="Z52" i="51"/>
  <c r="AW52" i="51"/>
  <c r="AH52" i="51"/>
  <c r="AV52" i="51"/>
  <c r="AF52" i="51"/>
  <c r="BL52" i="51"/>
  <c r="AU52" i="51"/>
  <c r="AE52" i="51"/>
  <c r="BI52" i="51"/>
  <c r="AT52" i="51"/>
  <c r="AC52" i="51"/>
  <c r="BF52" i="51"/>
  <c r="AO52" i="51"/>
  <c r="Y52" i="51"/>
  <c r="BD52" i="51"/>
  <c r="AN52" i="51"/>
  <c r="X52" i="51"/>
  <c r="AK52" i="51"/>
  <c r="AZ52" i="51"/>
  <c r="AJ52" i="51"/>
  <c r="AI52" i="51"/>
  <c r="BH52" i="51"/>
  <c r="AB52" i="51"/>
  <c r="BG52" i="51"/>
  <c r="AA52" i="51"/>
  <c r="AY52" i="51"/>
  <c r="BC52" i="51"/>
  <c r="W52" i="51"/>
  <c r="BA52" i="51"/>
  <c r="AR52" i="51"/>
  <c r="AM52" i="51"/>
  <c r="AQ52" i="51"/>
  <c r="BK51" i="51"/>
  <c r="AY51" i="51"/>
  <c r="AM51" i="51"/>
  <c r="AA51" i="51"/>
  <c r="BH51" i="51"/>
  <c r="AV51" i="51"/>
  <c r="AJ51" i="51"/>
  <c r="X51" i="51"/>
  <c r="BD51" i="51"/>
  <c r="AR51" i="51"/>
  <c r="AF51" i="51"/>
  <c r="BG51" i="51"/>
  <c r="AQ51" i="51"/>
  <c r="AB51" i="51"/>
  <c r="BF51" i="51"/>
  <c r="AP51" i="51"/>
  <c r="Z51" i="51"/>
  <c r="BE51" i="51"/>
  <c r="AO51" i="51"/>
  <c r="Y51" i="51"/>
  <c r="BC51" i="51"/>
  <c r="AN51" i="51"/>
  <c r="W51" i="51"/>
  <c r="AZ51" i="51"/>
  <c r="AI51" i="51"/>
  <c r="AX51" i="51"/>
  <c r="AH51" i="51"/>
  <c r="AU51" i="51"/>
  <c r="AT51" i="51"/>
  <c r="AS51" i="51"/>
  <c r="AD51" i="51"/>
  <c r="AL51" i="51"/>
  <c r="AC51" i="51"/>
  <c r="AK51" i="51"/>
  <c r="AG51" i="51"/>
  <c r="BJ51" i="51"/>
  <c r="BL51" i="51"/>
  <c r="AE51" i="51"/>
  <c r="BI51" i="51"/>
  <c r="BB51" i="51"/>
  <c r="BA51" i="51"/>
  <c r="AW51" i="51"/>
  <c r="V51" i="51"/>
  <c r="BL62" i="51"/>
  <c r="AZ62" i="51"/>
  <c r="AN62" i="51"/>
  <c r="BK62" i="51"/>
  <c r="AY62" i="51"/>
  <c r="AM62" i="51"/>
  <c r="BI62" i="51"/>
  <c r="AW62" i="51"/>
  <c r="AK62" i="51"/>
  <c r="BH62" i="51"/>
  <c r="AV62" i="51"/>
  <c r="AJ62" i="51"/>
  <c r="BF62" i="51"/>
  <c r="AT62" i="51"/>
  <c r="AH62" i="51"/>
  <c r="BE62" i="51"/>
  <c r="AS62" i="51"/>
  <c r="AG62" i="51"/>
  <c r="BD62" i="51"/>
  <c r="BC62" i="51"/>
  <c r="BB62" i="51"/>
  <c r="BA62" i="51"/>
  <c r="AR62" i="51"/>
  <c r="AQ62" i="51"/>
  <c r="AL62" i="51"/>
  <c r="AI62" i="51"/>
  <c r="BJ62" i="51"/>
  <c r="BG62" i="51"/>
  <c r="AP62" i="51"/>
  <c r="AX62" i="51"/>
  <c r="AU62" i="51"/>
  <c r="AO62" i="51"/>
  <c r="AT36" i="51"/>
  <c r="AH36" i="51"/>
  <c r="V36" i="51"/>
  <c r="J36" i="51"/>
  <c r="AS36" i="51"/>
  <c r="AR36" i="51"/>
  <c r="AN36" i="51"/>
  <c r="AB36" i="51"/>
  <c r="P36" i="51"/>
  <c r="AY36" i="51"/>
  <c r="AM36" i="51"/>
  <c r="AA36" i="51"/>
  <c r="AP36" i="51"/>
  <c r="Y36" i="51"/>
  <c r="K36" i="51"/>
  <c r="AO36" i="51"/>
  <c r="X36" i="51"/>
  <c r="I36" i="51"/>
  <c r="AL36" i="51"/>
  <c r="W36" i="51"/>
  <c r="H36" i="51"/>
  <c r="AX36" i="51"/>
  <c r="AE36" i="51"/>
  <c r="AK36" i="51"/>
  <c r="U36" i="51"/>
  <c r="G36" i="51"/>
  <c r="Q36" i="51"/>
  <c r="O36" i="51"/>
  <c r="AJ36" i="51"/>
  <c r="T36" i="51"/>
  <c r="AI36" i="51"/>
  <c r="S36" i="51"/>
  <c r="AF36" i="51"/>
  <c r="AG36" i="51"/>
  <c r="R36" i="51"/>
  <c r="AW36" i="51"/>
  <c r="Z36" i="51"/>
  <c r="L36" i="51"/>
  <c r="AV36" i="51"/>
  <c r="M36" i="51"/>
  <c r="AU36" i="51"/>
  <c r="AC36" i="51"/>
  <c r="AQ36" i="51"/>
  <c r="N36" i="51"/>
  <c r="AD36" i="51"/>
  <c r="BF47" i="51"/>
  <c r="AT47" i="51"/>
  <c r="AH47" i="51"/>
  <c r="V47" i="51"/>
  <c r="AY47" i="51"/>
  <c r="AM47" i="51"/>
  <c r="AA47" i="51"/>
  <c r="BB47" i="51"/>
  <c r="AN47" i="51"/>
  <c r="Y47" i="51"/>
  <c r="BA47" i="51"/>
  <c r="AL47" i="51"/>
  <c r="X47" i="51"/>
  <c r="AZ47" i="51"/>
  <c r="AK47" i="51"/>
  <c r="W47" i="51"/>
  <c r="AX47" i="51"/>
  <c r="AJ47" i="51"/>
  <c r="U47" i="51"/>
  <c r="BI47" i="51"/>
  <c r="AU47" i="51"/>
  <c r="AF47" i="51"/>
  <c r="R47" i="51"/>
  <c r="BH47" i="51"/>
  <c r="AS47" i="51"/>
  <c r="AE47" i="51"/>
  <c r="AQ47" i="51"/>
  <c r="AP47" i="51"/>
  <c r="AO47" i="51"/>
  <c r="BC47" i="51"/>
  <c r="AI47" i="51"/>
  <c r="BJ47" i="51"/>
  <c r="AG47" i="51"/>
  <c r="BG47" i="51"/>
  <c r="AD47" i="51"/>
  <c r="BD47" i="51"/>
  <c r="BE47" i="51"/>
  <c r="AC47" i="51"/>
  <c r="AB47" i="51"/>
  <c r="Z47" i="51"/>
  <c r="S47" i="51"/>
  <c r="AV47" i="51"/>
  <c r="AW47" i="51"/>
  <c r="AR47" i="51"/>
  <c r="T47" i="51"/>
  <c r="AT42" i="51"/>
  <c r="AH42" i="51"/>
  <c r="V42" i="51"/>
  <c r="BE42" i="51"/>
  <c r="AS42" i="51"/>
  <c r="AG42" i="51"/>
  <c r="U42" i="51"/>
  <c r="BD42" i="51"/>
  <c r="AR42" i="51"/>
  <c r="AF42" i="51"/>
  <c r="T42" i="51"/>
  <c r="BC42" i="51"/>
  <c r="AQ42" i="51"/>
  <c r="AE42" i="51"/>
  <c r="S42" i="51"/>
  <c r="AZ42" i="51"/>
  <c r="AN42" i="51"/>
  <c r="AB42" i="51"/>
  <c r="P42" i="51"/>
  <c r="AY42" i="51"/>
  <c r="AM42" i="51"/>
  <c r="AA42" i="51"/>
  <c r="O42" i="51"/>
  <c r="AK42" i="51"/>
  <c r="M42" i="51"/>
  <c r="AU42" i="51"/>
  <c r="AJ42" i="51"/>
  <c r="AI42" i="51"/>
  <c r="BB42" i="51"/>
  <c r="AD42" i="51"/>
  <c r="AV42" i="51"/>
  <c r="BA42" i="51"/>
  <c r="AC42" i="51"/>
  <c r="AX42" i="51"/>
  <c r="Z42" i="51"/>
  <c r="AW42" i="51"/>
  <c r="Y42" i="51"/>
  <c r="X42" i="51"/>
  <c r="W42" i="51"/>
  <c r="AO42" i="51"/>
  <c r="N42" i="51"/>
  <c r="R42" i="51"/>
  <c r="AL42" i="51"/>
  <c r="AP42" i="51"/>
  <c r="Q42" i="51"/>
  <c r="BC59" i="51"/>
  <c r="AQ59" i="51"/>
  <c r="AE59" i="51"/>
  <c r="BB59" i="51"/>
  <c r="AP59" i="51"/>
  <c r="AD59" i="51"/>
  <c r="BL59" i="51"/>
  <c r="AZ59" i="51"/>
  <c r="AN59" i="51"/>
  <c r="BK59" i="51"/>
  <c r="AY59" i="51"/>
  <c r="AM59" i="51"/>
  <c r="BI59" i="51"/>
  <c r="AW59" i="51"/>
  <c r="AK59" i="51"/>
  <c r="BH59" i="51"/>
  <c r="AV59" i="51"/>
  <c r="AJ59" i="51"/>
  <c r="BG59" i="51"/>
  <c r="AI59" i="51"/>
  <c r="BF59" i="51"/>
  <c r="AH59" i="51"/>
  <c r="BE59" i="51"/>
  <c r="AG59" i="51"/>
  <c r="BD59" i="51"/>
  <c r="AF59" i="51"/>
  <c r="AU59" i="51"/>
  <c r="AT59" i="51"/>
  <c r="AO59" i="51"/>
  <c r="AL59" i="51"/>
  <c r="BJ59" i="51"/>
  <c r="AR59" i="51"/>
  <c r="BA59" i="51"/>
  <c r="AS59" i="51"/>
  <c r="AX59" i="51"/>
  <c r="V34" i="51"/>
  <c r="U34" i="51"/>
  <c r="AF34" i="51"/>
  <c r="BB57" i="51"/>
  <c r="AP57" i="51"/>
  <c r="AD57" i="51"/>
  <c r="BA57" i="51"/>
  <c r="AO57" i="51"/>
  <c r="AC57" i="51"/>
  <c r="BK57" i="51"/>
  <c r="AY57" i="51"/>
  <c r="AM57" i="51"/>
  <c r="BJ57" i="51"/>
  <c r="AX57" i="51"/>
  <c r="AL57" i="51"/>
  <c r="BH57" i="51"/>
  <c r="AV57" i="51"/>
  <c r="AJ57" i="51"/>
  <c r="BG57" i="51"/>
  <c r="AU57" i="51"/>
  <c r="AI57" i="51"/>
  <c r="BF57" i="51"/>
  <c r="AH57" i="51"/>
  <c r="BE57" i="51"/>
  <c r="AG57" i="51"/>
  <c r="BD57" i="51"/>
  <c r="AF57" i="51"/>
  <c r="BC57" i="51"/>
  <c r="AE57" i="51"/>
  <c r="AT57" i="51"/>
  <c r="AS57" i="51"/>
  <c r="BL57" i="51"/>
  <c r="BI57" i="51"/>
  <c r="AZ57" i="51"/>
  <c r="AW57" i="51"/>
  <c r="AN57" i="51"/>
  <c r="AK57" i="51"/>
  <c r="AR57" i="51"/>
  <c r="AQ57" i="51"/>
  <c r="AB57" i="51"/>
  <c r="F34" i="51"/>
  <c r="Q34" i="51"/>
  <c r="BL34" i="51"/>
  <c r="AK34" i="51"/>
  <c r="BA34" i="51"/>
  <c r="AS34" i="51"/>
  <c r="BK64" i="51"/>
  <c r="AY64" i="51"/>
  <c r="AM64" i="51"/>
  <c r="BJ64" i="51"/>
  <c r="AX64" i="51"/>
  <c r="AL64" i="51"/>
  <c r="BH64" i="51"/>
  <c r="AV64" i="51"/>
  <c r="AJ64" i="51"/>
  <c r="BG64" i="51"/>
  <c r="AU64" i="51"/>
  <c r="AI64" i="51"/>
  <c r="BE64" i="51"/>
  <c r="AS64" i="51"/>
  <c r="BD64" i="51"/>
  <c r="AR64" i="51"/>
  <c r="AQ64" i="51"/>
  <c r="AP64" i="51"/>
  <c r="AO64" i="51"/>
  <c r="BL64" i="51"/>
  <c r="AN64" i="51"/>
  <c r="BC64" i="51"/>
  <c r="BB64" i="51"/>
  <c r="BI64" i="51"/>
  <c r="BF64" i="51"/>
  <c r="AW64" i="51"/>
  <c r="AT64" i="51"/>
  <c r="BA64" i="51"/>
  <c r="AZ64" i="51"/>
  <c r="AK64" i="51"/>
  <c r="BF44" i="51"/>
  <c r="AT44" i="51"/>
  <c r="AH44" i="51"/>
  <c r="V44" i="51"/>
  <c r="AY44" i="51"/>
  <c r="AM44" i="51"/>
  <c r="AA44" i="51"/>
  <c r="O44" i="51"/>
  <c r="BD44" i="51"/>
  <c r="AP44" i="51"/>
  <c r="AB44" i="51"/>
  <c r="BC44" i="51"/>
  <c r="AO44" i="51"/>
  <c r="Z44" i="51"/>
  <c r="BB44" i="51"/>
  <c r="AN44" i="51"/>
  <c r="Y44" i="51"/>
  <c r="BA44" i="51"/>
  <c r="AL44" i="51"/>
  <c r="X44" i="51"/>
  <c r="AW44" i="51"/>
  <c r="AI44" i="51"/>
  <c r="T44" i="51"/>
  <c r="AV44" i="51"/>
  <c r="AG44" i="51"/>
  <c r="S44" i="51"/>
  <c r="AE44" i="51"/>
  <c r="P44" i="51"/>
  <c r="BG44" i="51"/>
  <c r="AD44" i="51"/>
  <c r="BE44" i="51"/>
  <c r="AC44" i="51"/>
  <c r="AR44" i="51"/>
  <c r="AZ44" i="51"/>
  <c r="W44" i="51"/>
  <c r="AX44" i="51"/>
  <c r="U44" i="51"/>
  <c r="AQ44" i="51"/>
  <c r="AU44" i="51"/>
  <c r="R44" i="51"/>
  <c r="AS44" i="51"/>
  <c r="Q44" i="51"/>
  <c r="AK44" i="51"/>
  <c r="AJ44" i="51"/>
  <c r="AF44" i="51"/>
  <c r="AX40" i="51"/>
  <c r="AL40" i="51"/>
  <c r="Z40" i="51"/>
  <c r="N40" i="51"/>
  <c r="AW40" i="51"/>
  <c r="AK40" i="51"/>
  <c r="Y40" i="51"/>
  <c r="M40" i="51"/>
  <c r="AV40" i="51"/>
  <c r="AJ40" i="51"/>
  <c r="X40" i="51"/>
  <c r="L40" i="51"/>
  <c r="AU40" i="51"/>
  <c r="AI40" i="51"/>
  <c r="W40" i="51"/>
  <c r="K40" i="51"/>
  <c r="AR40" i="51"/>
  <c r="AF40" i="51"/>
  <c r="T40" i="51"/>
  <c r="BC40" i="51"/>
  <c r="BC65" i="51" s="1"/>
  <c r="AQ40" i="51"/>
  <c r="AE40" i="51"/>
  <c r="S40" i="51"/>
  <c r="BA40" i="51"/>
  <c r="AC40" i="51"/>
  <c r="AM40" i="51"/>
  <c r="AZ40" i="51"/>
  <c r="AB40" i="51"/>
  <c r="AN40" i="51"/>
  <c r="AY40" i="51"/>
  <c r="AA40" i="51"/>
  <c r="AT40" i="51"/>
  <c r="V40" i="51"/>
  <c r="AS40" i="51"/>
  <c r="U40" i="51"/>
  <c r="AP40" i="51"/>
  <c r="R40" i="51"/>
  <c r="P40" i="51"/>
  <c r="O40" i="51"/>
  <c r="AO40" i="51"/>
  <c r="Q40" i="51"/>
  <c r="AD40" i="51"/>
  <c r="BB40" i="51"/>
  <c r="AG40" i="51"/>
  <c r="AH40" i="51"/>
  <c r="AT39" i="51"/>
  <c r="AH39" i="51"/>
  <c r="V39" i="51"/>
  <c r="J39" i="51"/>
  <c r="AS39" i="51"/>
  <c r="AG39" i="51"/>
  <c r="U39" i="51"/>
  <c r="AR39" i="51"/>
  <c r="AF39" i="51"/>
  <c r="T39" i="51"/>
  <c r="AQ39" i="51"/>
  <c r="AE39" i="51"/>
  <c r="S39" i="51"/>
  <c r="AZ39" i="51"/>
  <c r="AN39" i="51"/>
  <c r="AB39" i="51"/>
  <c r="P39" i="51"/>
  <c r="AY39" i="51"/>
  <c r="AM39" i="51"/>
  <c r="AA39" i="51"/>
  <c r="O39" i="51"/>
  <c r="AW39" i="51"/>
  <c r="Y39" i="51"/>
  <c r="AV39" i="51"/>
  <c r="X39" i="51"/>
  <c r="AU39" i="51"/>
  <c r="W39" i="51"/>
  <c r="AP39" i="51"/>
  <c r="R39" i="51"/>
  <c r="AJ39" i="51"/>
  <c r="K39" i="51"/>
  <c r="AO39" i="51"/>
  <c r="Q39" i="51"/>
  <c r="AL39" i="51"/>
  <c r="N39" i="51"/>
  <c r="AK39" i="51"/>
  <c r="M39" i="51"/>
  <c r="L39" i="51"/>
  <c r="AI39" i="51"/>
  <c r="AD39" i="51"/>
  <c r="BB39" i="51"/>
  <c r="AX39" i="51"/>
  <c r="AC39" i="51"/>
  <c r="BA39" i="51"/>
  <c r="Z39" i="51"/>
  <c r="BF50" i="51"/>
  <c r="AT50" i="51"/>
  <c r="AH50" i="51"/>
  <c r="V50" i="51"/>
  <c r="BC50" i="51"/>
  <c r="AQ50" i="51"/>
  <c r="AE50" i="51"/>
  <c r="BK50" i="51"/>
  <c r="AY50" i="51"/>
  <c r="AM50" i="51"/>
  <c r="AA50" i="51"/>
  <c r="BB50" i="51"/>
  <c r="AL50" i="51"/>
  <c r="W50" i="51"/>
  <c r="BA50" i="51"/>
  <c r="AK50" i="51"/>
  <c r="U50" i="51"/>
  <c r="AZ50" i="51"/>
  <c r="AJ50" i="51"/>
  <c r="AX50" i="51"/>
  <c r="AI50" i="51"/>
  <c r="BJ50" i="51"/>
  <c r="AU50" i="51"/>
  <c r="AD50" i="51"/>
  <c r="BI50" i="51"/>
  <c r="AS50" i="51"/>
  <c r="AC50" i="51"/>
  <c r="BG50" i="51"/>
  <c r="Z50" i="51"/>
  <c r="BE50" i="51"/>
  <c r="Y50" i="51"/>
  <c r="AN50" i="51"/>
  <c r="BD50" i="51"/>
  <c r="X50" i="51"/>
  <c r="AW50" i="51"/>
  <c r="AV50" i="51"/>
  <c r="AR50" i="51"/>
  <c r="AP50" i="51"/>
  <c r="AO50" i="51"/>
  <c r="AB50" i="51"/>
  <c r="BL50" i="51"/>
  <c r="BH50" i="51"/>
  <c r="AF50" i="51"/>
  <c r="AG50" i="51"/>
  <c r="AP35" i="51"/>
  <c r="AD35" i="51"/>
  <c r="R35" i="51"/>
  <c r="F35" i="51"/>
  <c r="F65" i="51" s="1"/>
  <c r="AV35" i="51"/>
  <c r="AJ35" i="51"/>
  <c r="X35" i="51"/>
  <c r="AN35" i="51"/>
  <c r="Z35" i="51"/>
  <c r="L35" i="51"/>
  <c r="Q35" i="51"/>
  <c r="AS35" i="51"/>
  <c r="AM35" i="51"/>
  <c r="Y35" i="51"/>
  <c r="Y65" i="51" s="1"/>
  <c r="K35" i="51"/>
  <c r="AF35" i="51"/>
  <c r="P35" i="51"/>
  <c r="AL35" i="51"/>
  <c r="W35" i="51"/>
  <c r="J35" i="51"/>
  <c r="AK35" i="51"/>
  <c r="V35" i="51"/>
  <c r="I35" i="51"/>
  <c r="AX35" i="51"/>
  <c r="AI35" i="51"/>
  <c r="U35" i="51"/>
  <c r="U65" i="51" s="1"/>
  <c r="H35" i="51"/>
  <c r="AW35" i="51"/>
  <c r="AH35" i="51"/>
  <c r="T35" i="51"/>
  <c r="G35" i="51"/>
  <c r="E68" i="51"/>
  <c r="AE35" i="51"/>
  <c r="AU35" i="51"/>
  <c r="AG35" i="51"/>
  <c r="S35" i="51"/>
  <c r="AT35" i="51"/>
  <c r="AR35" i="51"/>
  <c r="AR65" i="51" s="1"/>
  <c r="AQ35" i="51"/>
  <c r="AO35" i="51"/>
  <c r="AC35" i="51"/>
  <c r="AB35" i="51"/>
  <c r="AA35" i="51"/>
  <c r="N35" i="51"/>
  <c r="M35" i="51"/>
  <c r="O35" i="51"/>
  <c r="BE55" i="51"/>
  <c r="AS55" i="51"/>
  <c r="AG55" i="51"/>
  <c r="BD55" i="51"/>
  <c r="AR55" i="51"/>
  <c r="AF55" i="51"/>
  <c r="BB55" i="51"/>
  <c r="AP55" i="51"/>
  <c r="AD55" i="51"/>
  <c r="BA55" i="51"/>
  <c r="AO55" i="51"/>
  <c r="AC55" i="51"/>
  <c r="BK55" i="51"/>
  <c r="AY55" i="51"/>
  <c r="AM55" i="51"/>
  <c r="BJ55" i="51"/>
  <c r="AX55" i="51"/>
  <c r="AL55" i="51"/>
  <c r="BI55" i="51"/>
  <c r="AK55" i="51"/>
  <c r="BH55" i="51"/>
  <c r="AJ55" i="51"/>
  <c r="BG55" i="51"/>
  <c r="AI55" i="51"/>
  <c r="BF55" i="51"/>
  <c r="AH55" i="51"/>
  <c r="AW55" i="51"/>
  <c r="AA55" i="51"/>
  <c r="AV55" i="51"/>
  <c r="Z55" i="51"/>
  <c r="AQ55" i="51"/>
  <c r="AN55" i="51"/>
  <c r="AE55" i="51"/>
  <c r="AB55" i="51"/>
  <c r="BL55" i="51"/>
  <c r="AZ55" i="51"/>
  <c r="AU55" i="51"/>
  <c r="AT55" i="51"/>
  <c r="BC55" i="51"/>
  <c r="AP34" i="51"/>
  <c r="AO34" i="51"/>
  <c r="J34" i="51"/>
  <c r="I34" i="51"/>
  <c r="T34" i="51"/>
  <c r="AL34" i="51"/>
  <c r="E34" i="51"/>
  <c r="AZ34" i="51"/>
  <c r="BH54" i="51"/>
  <c r="AV54" i="51"/>
  <c r="AJ54" i="51"/>
  <c r="BG54" i="51"/>
  <c r="AU54" i="51"/>
  <c r="AI54" i="51"/>
  <c r="BF54" i="51"/>
  <c r="AT54" i="51"/>
  <c r="AH54" i="51"/>
  <c r="BE54" i="51"/>
  <c r="AS54" i="51"/>
  <c r="AG54" i="51"/>
  <c r="BB54" i="51"/>
  <c r="AP54" i="51"/>
  <c r="AD54" i="51"/>
  <c r="BA54" i="51"/>
  <c r="AO54" i="51"/>
  <c r="AC54" i="51"/>
  <c r="AX54" i="51"/>
  <c r="Z54" i="51"/>
  <c r="AW54" i="51"/>
  <c r="Y54" i="51"/>
  <c r="AR54" i="51"/>
  <c r="AQ54" i="51"/>
  <c r="BJ54" i="51"/>
  <c r="AL54" i="51"/>
  <c r="BI54" i="51"/>
  <c r="AK54" i="51"/>
  <c r="AE54" i="51"/>
  <c r="AZ54" i="51"/>
  <c r="AB54" i="51"/>
  <c r="AY54" i="51"/>
  <c r="AA54" i="51"/>
  <c r="BL54" i="51"/>
  <c r="BK54" i="51"/>
  <c r="BD54" i="51"/>
  <c r="BC54" i="51"/>
  <c r="AN54" i="51"/>
  <c r="AM54" i="51"/>
  <c r="AF54" i="51"/>
  <c r="Y34" i="51"/>
  <c r="BL53" i="51"/>
  <c r="AZ53" i="51"/>
  <c r="AN53" i="51"/>
  <c r="AB53" i="51"/>
  <c r="BK53" i="51"/>
  <c r="AY53" i="51"/>
  <c r="AM53" i="51"/>
  <c r="BI53" i="51"/>
  <c r="AW53" i="51"/>
  <c r="AK53" i="51"/>
  <c r="Y53" i="51"/>
  <c r="BF53" i="51"/>
  <c r="AT53" i="51"/>
  <c r="AH53" i="51"/>
  <c r="BE53" i="51"/>
  <c r="AS53" i="51"/>
  <c r="AG53" i="51"/>
  <c r="AR53" i="51"/>
  <c r="Z53" i="51"/>
  <c r="AQ53" i="51"/>
  <c r="X53" i="51"/>
  <c r="BJ53" i="51"/>
  <c r="AP53" i="51"/>
  <c r="BH53" i="51"/>
  <c r="AO53" i="51"/>
  <c r="BC53" i="51"/>
  <c r="AI53" i="51"/>
  <c r="BB53" i="51"/>
  <c r="AF53" i="51"/>
  <c r="AD53" i="51"/>
  <c r="AU53" i="51"/>
  <c r="AC53" i="51"/>
  <c r="AA53" i="51"/>
  <c r="BG53" i="51"/>
  <c r="AV53" i="51"/>
  <c r="BD53" i="51"/>
  <c r="BA53" i="51"/>
  <c r="AX53" i="51"/>
  <c r="AE53" i="51"/>
  <c r="AL53" i="51"/>
  <c r="AJ53" i="51"/>
  <c r="BB58" i="51"/>
  <c r="AP58" i="51"/>
  <c r="AD58" i="51"/>
  <c r="BA58" i="51"/>
  <c r="AO58" i="51"/>
  <c r="AC58" i="51"/>
  <c r="BK58" i="51"/>
  <c r="AY58" i="51"/>
  <c r="AM58" i="51"/>
  <c r="BJ58" i="51"/>
  <c r="AX58" i="51"/>
  <c r="AL58" i="51"/>
  <c r="BH58" i="51"/>
  <c r="AV58" i="51"/>
  <c r="AJ58" i="51"/>
  <c r="BG58" i="51"/>
  <c r="AU58" i="51"/>
  <c r="AI58" i="51"/>
  <c r="AT58" i="51"/>
  <c r="AS58" i="51"/>
  <c r="AR58" i="51"/>
  <c r="AQ58" i="51"/>
  <c r="BF58" i="51"/>
  <c r="AH58" i="51"/>
  <c r="BE58" i="51"/>
  <c r="AG58" i="51"/>
  <c r="BL58" i="51"/>
  <c r="BI58" i="51"/>
  <c r="AZ58" i="51"/>
  <c r="AW58" i="51"/>
  <c r="AK58" i="51"/>
  <c r="AF58" i="51"/>
  <c r="AE58" i="51"/>
  <c r="BD58" i="51"/>
  <c r="AN58" i="51"/>
  <c r="BC58" i="51"/>
  <c r="BF34" i="51"/>
  <c r="L34" i="51"/>
  <c r="BB49" i="51"/>
  <c r="AP49" i="51"/>
  <c r="AD49" i="51"/>
  <c r="BG49" i="51"/>
  <c r="AU49" i="51"/>
  <c r="AI49" i="51"/>
  <c r="W49" i="51"/>
  <c r="AZ49" i="51"/>
  <c r="AL49" i="51"/>
  <c r="X49" i="51"/>
  <c r="AY49" i="51"/>
  <c r="AK49" i="51"/>
  <c r="V49" i="51"/>
  <c r="BL49" i="51"/>
  <c r="AX49" i="51"/>
  <c r="AJ49" i="51"/>
  <c r="U49" i="51"/>
  <c r="BK49" i="51"/>
  <c r="AW49" i="51"/>
  <c r="AH49" i="51"/>
  <c r="T49" i="51"/>
  <c r="BH49" i="51"/>
  <c r="AS49" i="51"/>
  <c r="AE49" i="51"/>
  <c r="BF49" i="51"/>
  <c r="AR49" i="51"/>
  <c r="AC49" i="51"/>
  <c r="AO49" i="51"/>
  <c r="BC49" i="51"/>
  <c r="Y49" i="51"/>
  <c r="AN49" i="51"/>
  <c r="AM49" i="51"/>
  <c r="BJ49" i="51"/>
  <c r="AG49" i="51"/>
  <c r="Z49" i="51"/>
  <c r="BI49" i="51"/>
  <c r="AF49" i="51"/>
  <c r="BE49" i="51"/>
  <c r="AB49" i="51"/>
  <c r="BA49" i="51"/>
  <c r="BD49" i="51"/>
  <c r="AA49" i="51"/>
  <c r="AQ49" i="51"/>
  <c r="AV49" i="51"/>
  <c r="AT49" i="51"/>
  <c r="BB46" i="51"/>
  <c r="AP46" i="51"/>
  <c r="AD46" i="51"/>
  <c r="R46" i="51"/>
  <c r="BG46" i="51"/>
  <c r="AU46" i="51"/>
  <c r="AI46" i="51"/>
  <c r="W46" i="51"/>
  <c r="BC46" i="51"/>
  <c r="AN46" i="51"/>
  <c r="Z46" i="51"/>
  <c r="BA46" i="51"/>
  <c r="AM46" i="51"/>
  <c r="Y46" i="51"/>
  <c r="AZ46" i="51"/>
  <c r="AL46" i="51"/>
  <c r="X46" i="51"/>
  <c r="AY46" i="51"/>
  <c r="AK46" i="51"/>
  <c r="V46" i="51"/>
  <c r="AV46" i="51"/>
  <c r="AG46" i="51"/>
  <c r="S46" i="51"/>
  <c r="BI46" i="51"/>
  <c r="AT46" i="51"/>
  <c r="AF46" i="51"/>
  <c r="Q46" i="51"/>
  <c r="BF46" i="51"/>
  <c r="AC46" i="51"/>
  <c r="AQ46" i="51"/>
  <c r="BE46" i="51"/>
  <c r="AB46" i="51"/>
  <c r="BD46" i="51"/>
  <c r="AA46" i="51"/>
  <c r="AX46" i="51"/>
  <c r="U46" i="51"/>
  <c r="AW46" i="51"/>
  <c r="T46" i="51"/>
  <c r="AS46" i="51"/>
  <c r="AO46" i="51"/>
  <c r="AR46" i="51"/>
  <c r="AJ46" i="51"/>
  <c r="AH46" i="51"/>
  <c r="AE46" i="51"/>
  <c r="BH46" i="51"/>
  <c r="AD34" i="51"/>
  <c r="BH61" i="51"/>
  <c r="AV61" i="51"/>
  <c r="AJ61" i="51"/>
  <c r="BG61" i="51"/>
  <c r="AU61" i="51"/>
  <c r="AI61" i="51"/>
  <c r="BE61" i="51"/>
  <c r="AS61" i="51"/>
  <c r="AG61" i="51"/>
  <c r="BD61" i="51"/>
  <c r="AR61" i="51"/>
  <c r="AF61" i="51"/>
  <c r="BB61" i="51"/>
  <c r="AP61" i="51"/>
  <c r="BA61" i="51"/>
  <c r="AO61" i="51"/>
  <c r="BL61" i="51"/>
  <c r="AN61" i="51"/>
  <c r="BK61" i="51"/>
  <c r="AM61" i="51"/>
  <c r="BJ61" i="51"/>
  <c r="AL61" i="51"/>
  <c r="BI61" i="51"/>
  <c r="AK61" i="51"/>
  <c r="AZ61" i="51"/>
  <c r="AY61" i="51"/>
  <c r="BF61" i="51"/>
  <c r="BC61" i="51"/>
  <c r="AT61" i="51"/>
  <c r="AQ61" i="51"/>
  <c r="AH61" i="51"/>
  <c r="AW61" i="51"/>
  <c r="AX61" i="51"/>
  <c r="AP38" i="51"/>
  <c r="AD38" i="51"/>
  <c r="R38" i="51"/>
  <c r="BA38" i="51"/>
  <c r="BA65" i="51" s="1"/>
  <c r="AO38" i="51"/>
  <c r="AC38" i="51"/>
  <c r="Q38" i="51"/>
  <c r="AZ38" i="51"/>
  <c r="AN38" i="51"/>
  <c r="AB38" i="51"/>
  <c r="P38" i="51"/>
  <c r="AY38" i="51"/>
  <c r="AM38" i="51"/>
  <c r="AA38" i="51"/>
  <c r="O38" i="51"/>
  <c r="AV38" i="51"/>
  <c r="AJ38" i="51"/>
  <c r="X38" i="51"/>
  <c r="L38" i="51"/>
  <c r="AU38" i="51"/>
  <c r="AI38" i="51"/>
  <c r="W38" i="51"/>
  <c r="K38" i="51"/>
  <c r="AS38" i="51"/>
  <c r="U38" i="51"/>
  <c r="AE38" i="51"/>
  <c r="AR38" i="51"/>
  <c r="T38" i="51"/>
  <c r="AQ38" i="51"/>
  <c r="S38" i="51"/>
  <c r="AL38" i="51"/>
  <c r="N38" i="51"/>
  <c r="AK38" i="51"/>
  <c r="M38" i="51"/>
  <c r="AF38" i="51"/>
  <c r="AH38" i="51"/>
  <c r="J38" i="51"/>
  <c r="AG38" i="51"/>
  <c r="I38" i="51"/>
  <c r="AX38" i="51"/>
  <c r="V38" i="51"/>
  <c r="AW38" i="51"/>
  <c r="AT38" i="51"/>
  <c r="Z38" i="51"/>
  <c r="Y38" i="51"/>
  <c r="AX45" i="51"/>
  <c r="AL45" i="51"/>
  <c r="Z45" i="51"/>
  <c r="BC45" i="51"/>
  <c r="AQ45" i="51"/>
  <c r="AE45" i="51"/>
  <c r="S45" i="51"/>
  <c r="BD45" i="51"/>
  <c r="AO45" i="51"/>
  <c r="AA45" i="51"/>
  <c r="BB45" i="51"/>
  <c r="AN45" i="51"/>
  <c r="Y45" i="51"/>
  <c r="BA45" i="51"/>
  <c r="AM45" i="51"/>
  <c r="X45" i="51"/>
  <c r="AZ45" i="51"/>
  <c r="AK45" i="51"/>
  <c r="W45" i="51"/>
  <c r="AV45" i="51"/>
  <c r="AH45" i="51"/>
  <c r="T45" i="51"/>
  <c r="AU45" i="51"/>
  <c r="AG45" i="51"/>
  <c r="R45" i="51"/>
  <c r="AS45" i="51"/>
  <c r="P45" i="51"/>
  <c r="BE45" i="51"/>
  <c r="AR45" i="51"/>
  <c r="AP45" i="51"/>
  <c r="AJ45" i="51"/>
  <c r="AC45" i="51"/>
  <c r="AB45" i="51"/>
  <c r="AI45" i="51"/>
  <c r="BF45" i="51"/>
  <c r="BH45" i="51"/>
  <c r="AF45" i="51"/>
  <c r="BG45" i="51"/>
  <c r="AD45" i="51"/>
  <c r="U45" i="51"/>
  <c r="Q45" i="51"/>
  <c r="AY45" i="51"/>
  <c r="AW45" i="51"/>
  <c r="AT45" i="51"/>
  <c r="V45" i="51"/>
  <c r="BE34" i="51"/>
  <c r="AB34" i="51"/>
  <c r="S34" i="51"/>
  <c r="AX37" i="51"/>
  <c r="AL37" i="51"/>
  <c r="Z37" i="51"/>
  <c r="N37" i="51"/>
  <c r="AW37" i="51"/>
  <c r="AK37" i="51"/>
  <c r="Y37" i="51"/>
  <c r="M37" i="51"/>
  <c r="AV37" i="51"/>
  <c r="AJ37" i="51"/>
  <c r="X37" i="51"/>
  <c r="L37" i="51"/>
  <c r="AU37" i="51"/>
  <c r="AI37" i="51"/>
  <c r="AR37" i="51"/>
  <c r="AF37" i="51"/>
  <c r="T37" i="51"/>
  <c r="H37" i="51"/>
  <c r="AQ37" i="51"/>
  <c r="AE37" i="51"/>
  <c r="S37" i="51"/>
  <c r="AO37" i="51"/>
  <c r="R37" i="51"/>
  <c r="AZ37" i="51"/>
  <c r="AN37" i="51"/>
  <c r="Q37" i="51"/>
  <c r="AA37" i="51"/>
  <c r="AM37" i="51"/>
  <c r="P37" i="51"/>
  <c r="AH37" i="51"/>
  <c r="O37" i="51"/>
  <c r="AB37" i="51"/>
  <c r="AG37" i="51"/>
  <c r="K37" i="51"/>
  <c r="AD37" i="51"/>
  <c r="J37" i="51"/>
  <c r="AY37" i="51"/>
  <c r="AC37" i="51"/>
  <c r="I37" i="51"/>
  <c r="W37" i="51"/>
  <c r="V37" i="51"/>
  <c r="U37" i="51"/>
  <c r="AT37" i="51"/>
  <c r="AP37" i="51"/>
  <c r="AS37" i="51"/>
  <c r="AQ34" i="51"/>
  <c r="AE34" i="51"/>
  <c r="H34" i="51"/>
  <c r="BB34" i="51"/>
  <c r="BC56" i="51"/>
  <c r="AQ56" i="51"/>
  <c r="AE56" i="51"/>
  <c r="BB56" i="51"/>
  <c r="AP56" i="51"/>
  <c r="AD56" i="51"/>
  <c r="BL56" i="51"/>
  <c r="AZ56" i="51"/>
  <c r="AN56" i="51"/>
  <c r="AB56" i="51"/>
  <c r="BK56" i="51"/>
  <c r="AY56" i="51"/>
  <c r="AM56" i="51"/>
  <c r="AA56" i="51"/>
  <c r="BI56" i="51"/>
  <c r="AW56" i="51"/>
  <c r="AK56" i="51"/>
  <c r="BH56" i="51"/>
  <c r="AV56" i="51"/>
  <c r="AJ56" i="51"/>
  <c r="AU56" i="51"/>
  <c r="AT56" i="51"/>
  <c r="AS56" i="51"/>
  <c r="AR56" i="51"/>
  <c r="BG56" i="51"/>
  <c r="AI56" i="51"/>
  <c r="BF56" i="51"/>
  <c r="AH56" i="51"/>
  <c r="BA56" i="51"/>
  <c r="AX56" i="51"/>
  <c r="AO56" i="51"/>
  <c r="AL56" i="51"/>
  <c r="AC56" i="51"/>
  <c r="BD56" i="51"/>
  <c r="BJ56" i="51"/>
  <c r="BE56" i="51"/>
  <c r="AG56" i="51"/>
  <c r="AF56" i="51"/>
  <c r="BK34" i="51"/>
  <c r="AN34" i="51"/>
  <c r="AJ34" i="51"/>
  <c r="BB43" i="51"/>
  <c r="AP43" i="51"/>
  <c r="AD43" i="51"/>
  <c r="R43" i="51"/>
  <c r="AU43" i="51"/>
  <c r="AI43" i="51"/>
  <c r="W43" i="51"/>
  <c r="BE43" i="51"/>
  <c r="AQ43" i="51"/>
  <c r="AB43" i="51"/>
  <c r="N43" i="51"/>
  <c r="BD43" i="51"/>
  <c r="AO43" i="51"/>
  <c r="AA43" i="51"/>
  <c r="BC43" i="51"/>
  <c r="AN43" i="51"/>
  <c r="Z43" i="51"/>
  <c r="BA43" i="51"/>
  <c r="AM43" i="51"/>
  <c r="Y43" i="51"/>
  <c r="AX43" i="51"/>
  <c r="AJ43" i="51"/>
  <c r="U43" i="51"/>
  <c r="AW43" i="51"/>
  <c r="AH43" i="51"/>
  <c r="T43" i="51"/>
  <c r="AT43" i="51"/>
  <c r="Q43" i="51"/>
  <c r="AS43" i="51"/>
  <c r="P43" i="51"/>
  <c r="BF43" i="51"/>
  <c r="AR43" i="51"/>
  <c r="O43" i="51"/>
  <c r="AL43" i="51"/>
  <c r="AK43" i="51"/>
  <c r="AG43" i="51"/>
  <c r="AE43" i="51"/>
  <c r="AC43" i="51"/>
  <c r="AF43" i="51"/>
  <c r="AZ43" i="51"/>
  <c r="AY43" i="51"/>
  <c r="X43" i="51"/>
  <c r="AV43" i="51"/>
  <c r="V43" i="51"/>
  <c r="S43" i="51"/>
  <c r="BB41" i="51"/>
  <c r="AP41" i="51"/>
  <c r="AD41" i="51"/>
  <c r="R41" i="51"/>
  <c r="BA41" i="51"/>
  <c r="AO41" i="51"/>
  <c r="AC41" i="51"/>
  <c r="Q41" i="51"/>
  <c r="AZ41" i="51"/>
  <c r="AN41" i="51"/>
  <c r="AB41" i="51"/>
  <c r="P41" i="51"/>
  <c r="AY41" i="51"/>
  <c r="AM41" i="51"/>
  <c r="AA41" i="51"/>
  <c r="O41" i="51"/>
  <c r="AV41" i="51"/>
  <c r="AJ41" i="51"/>
  <c r="X41" i="51"/>
  <c r="L41" i="51"/>
  <c r="AU41" i="51"/>
  <c r="AI41" i="51"/>
  <c r="W41" i="51"/>
  <c r="AG41" i="51"/>
  <c r="AR41" i="51"/>
  <c r="BD41" i="51"/>
  <c r="AF41" i="51"/>
  <c r="S41" i="51"/>
  <c r="BC41" i="51"/>
  <c r="AE41" i="51"/>
  <c r="T41" i="51"/>
  <c r="AX41" i="51"/>
  <c r="Z41" i="51"/>
  <c r="AQ41" i="51"/>
  <c r="AW41" i="51"/>
  <c r="Y41" i="51"/>
  <c r="AT41" i="51"/>
  <c r="V41" i="51"/>
  <c r="AS41" i="51"/>
  <c r="U41" i="51"/>
  <c r="AL41" i="51"/>
  <c r="N41" i="51"/>
  <c r="AK41" i="51"/>
  <c r="AH41" i="51"/>
  <c r="M41" i="51"/>
  <c r="BA40" i="50"/>
  <c r="AO40" i="50"/>
  <c r="AC40" i="50"/>
  <c r="Q40" i="50"/>
  <c r="AZ40" i="50"/>
  <c r="AN40" i="50"/>
  <c r="AB40" i="50"/>
  <c r="P40" i="50"/>
  <c r="AY40" i="50"/>
  <c r="AM40" i="50"/>
  <c r="AA40" i="50"/>
  <c r="O40" i="50"/>
  <c r="AX40" i="50"/>
  <c r="AL40" i="50"/>
  <c r="Z40" i="50"/>
  <c r="N40" i="50"/>
  <c r="AW40" i="50"/>
  <c r="AK40" i="50"/>
  <c r="Y40" i="50"/>
  <c r="M40" i="50"/>
  <c r="AU40" i="50"/>
  <c r="AI40" i="50"/>
  <c r="W40" i="50"/>
  <c r="K40" i="50"/>
  <c r="AH40" i="50"/>
  <c r="BC40" i="50"/>
  <c r="AR40" i="50"/>
  <c r="S40" i="50"/>
  <c r="AP40" i="50"/>
  <c r="AG40" i="50"/>
  <c r="AS40" i="50"/>
  <c r="T40" i="50"/>
  <c r="R40" i="50"/>
  <c r="AJ40" i="50"/>
  <c r="AF40" i="50"/>
  <c r="AE40" i="50"/>
  <c r="AQ40" i="50"/>
  <c r="BB40" i="50"/>
  <c r="AD40" i="50"/>
  <c r="AV40" i="50"/>
  <c r="X40" i="50"/>
  <c r="AT40" i="50"/>
  <c r="V40" i="50"/>
  <c r="U40" i="50"/>
  <c r="L40" i="50"/>
  <c r="BE60" i="50"/>
  <c r="AS60" i="50"/>
  <c r="AG60" i="50"/>
  <c r="BD60" i="50"/>
  <c r="AR60" i="50"/>
  <c r="AF60" i="50"/>
  <c r="BC60" i="50"/>
  <c r="AQ60" i="50"/>
  <c r="AE60" i="50"/>
  <c r="BA60" i="50"/>
  <c r="AO60" i="50"/>
  <c r="BL60" i="50"/>
  <c r="AV60" i="50"/>
  <c r="BK60" i="50"/>
  <c r="AU60" i="50"/>
  <c r="BJ60" i="50"/>
  <c r="AT60" i="50"/>
  <c r="BI60" i="50"/>
  <c r="AP60" i="50"/>
  <c r="BH60" i="50"/>
  <c r="AN60" i="50"/>
  <c r="BG60" i="50"/>
  <c r="AM60" i="50"/>
  <c r="BF60" i="50"/>
  <c r="AL60" i="50"/>
  <c r="AZ60" i="50"/>
  <c r="AY60" i="50"/>
  <c r="AX60" i="50"/>
  <c r="AW60" i="50"/>
  <c r="AK60" i="50"/>
  <c r="AI60" i="50"/>
  <c r="AH60" i="50"/>
  <c r="AJ60" i="50"/>
  <c r="BB60" i="50"/>
  <c r="AK34" i="50"/>
  <c r="BJ49" i="50"/>
  <c r="AX49" i="50"/>
  <c r="AL49" i="50"/>
  <c r="Z49" i="50"/>
  <c r="BH49" i="50"/>
  <c r="AV49" i="50"/>
  <c r="AJ49" i="50"/>
  <c r="X49" i="50"/>
  <c r="BG49" i="50"/>
  <c r="AU49" i="50"/>
  <c r="AI49" i="50"/>
  <c r="W49" i="50"/>
  <c r="BF49" i="50"/>
  <c r="AT49" i="50"/>
  <c r="AH49" i="50"/>
  <c r="V49" i="50"/>
  <c r="BE49" i="50"/>
  <c r="AS49" i="50"/>
  <c r="AG49" i="50"/>
  <c r="BD49" i="50"/>
  <c r="AR49" i="50"/>
  <c r="AF49" i="50"/>
  <c r="T49" i="50"/>
  <c r="AQ49" i="50"/>
  <c r="U49" i="50"/>
  <c r="AP49" i="50"/>
  <c r="AO49" i="50"/>
  <c r="BL49" i="50"/>
  <c r="AN49" i="50"/>
  <c r="BK49" i="50"/>
  <c r="AM49" i="50"/>
  <c r="BC49" i="50"/>
  <c r="AE49" i="50"/>
  <c r="BB49" i="50"/>
  <c r="BA49" i="50"/>
  <c r="Y49" i="50"/>
  <c r="AZ49" i="50"/>
  <c r="AB49" i="50"/>
  <c r="BI49" i="50"/>
  <c r="AY49" i="50"/>
  <c r="AW49" i="50"/>
  <c r="AK49" i="50"/>
  <c r="AD49" i="50"/>
  <c r="AC49" i="50"/>
  <c r="AA49" i="50"/>
  <c r="BB42" i="50"/>
  <c r="AP42" i="50"/>
  <c r="AD42" i="50"/>
  <c r="AY42" i="50"/>
  <c r="AL42" i="50"/>
  <c r="Y42" i="50"/>
  <c r="M42" i="50"/>
  <c r="AX42" i="50"/>
  <c r="AK42" i="50"/>
  <c r="X42" i="50"/>
  <c r="AW42" i="50"/>
  <c r="AJ42" i="50"/>
  <c r="W42" i="50"/>
  <c r="AV42" i="50"/>
  <c r="AI42" i="50"/>
  <c r="V42" i="50"/>
  <c r="AU42" i="50"/>
  <c r="AH42" i="50"/>
  <c r="U42" i="50"/>
  <c r="AS42" i="50"/>
  <c r="AF42" i="50"/>
  <c r="S42" i="50"/>
  <c r="AR42" i="50"/>
  <c r="R42" i="50"/>
  <c r="AN42" i="50"/>
  <c r="T42" i="50"/>
  <c r="AQ42" i="50"/>
  <c r="Q42" i="50"/>
  <c r="BD42" i="50"/>
  <c r="AA42" i="50"/>
  <c r="AZ42" i="50"/>
  <c r="AO42" i="50"/>
  <c r="P42" i="50"/>
  <c r="O42" i="50"/>
  <c r="AB42" i="50"/>
  <c r="Z42" i="50"/>
  <c r="AT42" i="50"/>
  <c r="AM42" i="50"/>
  <c r="N42" i="50"/>
  <c r="BA42" i="50"/>
  <c r="AG42" i="50"/>
  <c r="BC42" i="50"/>
  <c r="BE42" i="50"/>
  <c r="AE42" i="50"/>
  <c r="AC42" i="50"/>
  <c r="BE63" i="50"/>
  <c r="AS63" i="50"/>
  <c r="BD63" i="50"/>
  <c r="AR63" i="50"/>
  <c r="BC63" i="50"/>
  <c r="AQ63" i="50"/>
  <c r="BA63" i="50"/>
  <c r="AO63" i="50"/>
  <c r="BH63" i="50"/>
  <c r="AN63" i="50"/>
  <c r="BG63" i="50"/>
  <c r="AM63" i="50"/>
  <c r="BF63" i="50"/>
  <c r="AL63" i="50"/>
  <c r="BB63" i="50"/>
  <c r="AK63" i="50"/>
  <c r="AZ63" i="50"/>
  <c r="AJ63" i="50"/>
  <c r="AY63" i="50"/>
  <c r="AI63" i="50"/>
  <c r="AX63" i="50"/>
  <c r="AH63" i="50"/>
  <c r="AU63" i="50"/>
  <c r="AT63" i="50"/>
  <c r="AP63" i="50"/>
  <c r="BL63" i="50"/>
  <c r="BI63" i="50"/>
  <c r="AV63" i="50"/>
  <c r="BK63" i="50"/>
  <c r="BJ63" i="50"/>
  <c r="AW63" i="50"/>
  <c r="BJ34" i="50"/>
  <c r="AD34" i="50"/>
  <c r="AR34" i="50"/>
  <c r="S34" i="50"/>
  <c r="BB58" i="50"/>
  <c r="AP58" i="50"/>
  <c r="AD58" i="50"/>
  <c r="BA58" i="50"/>
  <c r="AO58" i="50"/>
  <c r="AC58" i="50"/>
  <c r="BL58" i="50"/>
  <c r="AZ58" i="50"/>
  <c r="AN58" i="50"/>
  <c r="BJ58" i="50"/>
  <c r="AX58" i="50"/>
  <c r="AL58" i="50"/>
  <c r="BI58" i="50"/>
  <c r="AS58" i="50"/>
  <c r="BH58" i="50"/>
  <c r="AR58" i="50"/>
  <c r="BG58" i="50"/>
  <c r="AQ58" i="50"/>
  <c r="BF58" i="50"/>
  <c r="AM58" i="50"/>
  <c r="BE58" i="50"/>
  <c r="AK58" i="50"/>
  <c r="BD58" i="50"/>
  <c r="AJ58" i="50"/>
  <c r="BC58" i="50"/>
  <c r="AI58" i="50"/>
  <c r="AH58" i="50"/>
  <c r="AG58" i="50"/>
  <c r="AF58" i="50"/>
  <c r="AE58" i="50"/>
  <c r="BK58" i="50"/>
  <c r="AU58" i="50"/>
  <c r="AT58" i="50"/>
  <c r="AV58" i="50"/>
  <c r="AY58" i="50"/>
  <c r="AW58" i="50"/>
  <c r="AO34" i="50"/>
  <c r="BH34" i="50"/>
  <c r="AZ44" i="50"/>
  <c r="AN44" i="50"/>
  <c r="AB44" i="50"/>
  <c r="P44" i="50"/>
  <c r="AX44" i="50"/>
  <c r="AL44" i="50"/>
  <c r="Z44" i="50"/>
  <c r="AU44" i="50"/>
  <c r="AG44" i="50"/>
  <c r="S44" i="50"/>
  <c r="AT44" i="50"/>
  <c r="AF44" i="50"/>
  <c r="R44" i="50"/>
  <c r="BG44" i="50"/>
  <c r="AS44" i="50"/>
  <c r="AE44" i="50"/>
  <c r="Q44" i="50"/>
  <c r="BF44" i="50"/>
  <c r="AR44" i="50"/>
  <c r="AD44" i="50"/>
  <c r="O44" i="50"/>
  <c r="BE44" i="50"/>
  <c r="AQ44" i="50"/>
  <c r="AC44" i="50"/>
  <c r="BC44" i="50"/>
  <c r="AO44" i="50"/>
  <c r="Y44" i="50"/>
  <c r="AM44" i="50"/>
  <c r="AI44" i="50"/>
  <c r="AP44" i="50"/>
  <c r="AK44" i="50"/>
  <c r="AJ44" i="50"/>
  <c r="U44" i="50"/>
  <c r="AH44" i="50"/>
  <c r="W44" i="50"/>
  <c r="V44" i="50"/>
  <c r="T44" i="50"/>
  <c r="BD44" i="50"/>
  <c r="AA44" i="50"/>
  <c r="BB44" i="50"/>
  <c r="X44" i="50"/>
  <c r="BA44" i="50"/>
  <c r="AY44" i="50"/>
  <c r="AW44" i="50"/>
  <c r="AV44" i="50"/>
  <c r="BA52" i="50"/>
  <c r="AO52" i="50"/>
  <c r="AC52" i="50"/>
  <c r="BL52" i="50"/>
  <c r="AZ52" i="50"/>
  <c r="AN52" i="50"/>
  <c r="AB52" i="50"/>
  <c r="BK52" i="50"/>
  <c r="AY52" i="50"/>
  <c r="AM52" i="50"/>
  <c r="AA52" i="50"/>
  <c r="BJ52" i="50"/>
  <c r="AX52" i="50"/>
  <c r="AL52" i="50"/>
  <c r="Z52" i="50"/>
  <c r="BI52" i="50"/>
  <c r="AW52" i="50"/>
  <c r="AK52" i="50"/>
  <c r="Y52" i="50"/>
  <c r="BH52" i="50"/>
  <c r="AV52" i="50"/>
  <c r="AJ52" i="50"/>
  <c r="X52" i="50"/>
  <c r="BG52" i="50"/>
  <c r="AU52" i="50"/>
  <c r="AI52" i="50"/>
  <c r="W52" i="50"/>
  <c r="BD52" i="50"/>
  <c r="AD52" i="50"/>
  <c r="BC52" i="50"/>
  <c r="BB52" i="50"/>
  <c r="AT52" i="50"/>
  <c r="AS52" i="50"/>
  <c r="AQ52" i="50"/>
  <c r="AP52" i="50"/>
  <c r="AH52" i="50"/>
  <c r="AF52" i="50"/>
  <c r="AG52" i="50"/>
  <c r="AE52" i="50"/>
  <c r="BF52" i="50"/>
  <c r="BE52" i="50"/>
  <c r="AR52" i="50"/>
  <c r="BL62" i="50"/>
  <c r="AZ62" i="50"/>
  <c r="AN62" i="50"/>
  <c r="BK62" i="50"/>
  <c r="AY62" i="50"/>
  <c r="AM62" i="50"/>
  <c r="BJ62" i="50"/>
  <c r="AX62" i="50"/>
  <c r="AL62" i="50"/>
  <c r="BH62" i="50"/>
  <c r="AV62" i="50"/>
  <c r="AJ62" i="50"/>
  <c r="BC62" i="50"/>
  <c r="AI62" i="50"/>
  <c r="BB62" i="50"/>
  <c r="AH62" i="50"/>
  <c r="BA62" i="50"/>
  <c r="AG62" i="50"/>
  <c r="AW62" i="50"/>
  <c r="AU62" i="50"/>
  <c r="AT62" i="50"/>
  <c r="AS62" i="50"/>
  <c r="AK62" i="50"/>
  <c r="BI62" i="50"/>
  <c r="BG62" i="50"/>
  <c r="BE62" i="50"/>
  <c r="BD62" i="50"/>
  <c r="AR62" i="50"/>
  <c r="AQ62" i="50"/>
  <c r="AP62" i="50"/>
  <c r="AO62" i="50"/>
  <c r="BF62" i="50"/>
  <c r="BB34" i="50"/>
  <c r="AB34" i="50"/>
  <c r="BK34" i="50"/>
  <c r="AU34" i="50"/>
  <c r="BI34" i="50"/>
  <c r="BD54" i="50"/>
  <c r="AR54" i="50"/>
  <c r="AF54" i="50"/>
  <c r="BC54" i="50"/>
  <c r="AQ54" i="50"/>
  <c r="AE54" i="50"/>
  <c r="BB54" i="50"/>
  <c r="AP54" i="50"/>
  <c r="AD54" i="50"/>
  <c r="BA54" i="50"/>
  <c r="AO54" i="50"/>
  <c r="AC54" i="50"/>
  <c r="BL54" i="50"/>
  <c r="AZ54" i="50"/>
  <c r="AN54" i="50"/>
  <c r="AB54" i="50"/>
  <c r="BK54" i="50"/>
  <c r="AY54" i="50"/>
  <c r="AM54" i="50"/>
  <c r="AA54" i="50"/>
  <c r="BJ54" i="50"/>
  <c r="AX54" i="50"/>
  <c r="AL54" i="50"/>
  <c r="Z54" i="50"/>
  <c r="BH54" i="50"/>
  <c r="AH54" i="50"/>
  <c r="BG54" i="50"/>
  <c r="AG54" i="50"/>
  <c r="BF54" i="50"/>
  <c r="Y54" i="50"/>
  <c r="BE54" i="50"/>
  <c r="AW54" i="50"/>
  <c r="AU54" i="50"/>
  <c r="AJ54" i="50"/>
  <c r="AI54" i="50"/>
  <c r="BI54" i="50"/>
  <c r="AK54" i="50"/>
  <c r="AV54" i="50"/>
  <c r="AT54" i="50"/>
  <c r="AS54" i="50"/>
  <c r="BC56" i="50"/>
  <c r="AQ56" i="50"/>
  <c r="AE56" i="50"/>
  <c r="BB56" i="50"/>
  <c r="AP56" i="50"/>
  <c r="AD56" i="50"/>
  <c r="BA56" i="50"/>
  <c r="AO56" i="50"/>
  <c r="AC56" i="50"/>
  <c r="BK56" i="50"/>
  <c r="AY56" i="50"/>
  <c r="AM56" i="50"/>
  <c r="AA56" i="50"/>
  <c r="BJ56" i="50"/>
  <c r="AT56" i="50"/>
  <c r="BI56" i="50"/>
  <c r="AS56" i="50"/>
  <c r="BH56" i="50"/>
  <c r="AR56" i="50"/>
  <c r="BG56" i="50"/>
  <c r="AN56" i="50"/>
  <c r="BF56" i="50"/>
  <c r="AL56" i="50"/>
  <c r="BE56" i="50"/>
  <c r="AK56" i="50"/>
  <c r="BD56" i="50"/>
  <c r="AJ56" i="50"/>
  <c r="AB56" i="50"/>
  <c r="BL56" i="50"/>
  <c r="AZ56" i="50"/>
  <c r="AX56" i="50"/>
  <c r="AV56" i="50"/>
  <c r="AH56" i="50"/>
  <c r="AI56" i="50"/>
  <c r="AF56" i="50"/>
  <c r="AW56" i="50"/>
  <c r="AG56" i="50"/>
  <c r="AU56" i="50"/>
  <c r="BL34" i="50"/>
  <c r="BC34" i="50"/>
  <c r="AV43" i="50"/>
  <c r="AJ43" i="50"/>
  <c r="BF43" i="50"/>
  <c r="AT43" i="50"/>
  <c r="AH43" i="50"/>
  <c r="V43" i="50"/>
  <c r="AW43" i="50"/>
  <c r="AG43" i="50"/>
  <c r="T43" i="50"/>
  <c r="AU43" i="50"/>
  <c r="AF43" i="50"/>
  <c r="S43" i="50"/>
  <c r="AS43" i="50"/>
  <c r="AE43" i="50"/>
  <c r="R43" i="50"/>
  <c r="AR43" i="50"/>
  <c r="AD43" i="50"/>
  <c r="Q43" i="50"/>
  <c r="BE43" i="50"/>
  <c r="AQ43" i="50"/>
  <c r="AC43" i="50"/>
  <c r="P43" i="50"/>
  <c r="BC43" i="50"/>
  <c r="AO43" i="50"/>
  <c r="AA43" i="50"/>
  <c r="N43" i="50"/>
  <c r="BB43" i="50"/>
  <c r="Z43" i="50"/>
  <c r="BA43" i="50"/>
  <c r="Y43" i="50"/>
  <c r="W43" i="50"/>
  <c r="AL43" i="50"/>
  <c r="BD43" i="50"/>
  <c r="AZ43" i="50"/>
  <c r="X43" i="50"/>
  <c r="AY43" i="50"/>
  <c r="AM43" i="50"/>
  <c r="AB43" i="50"/>
  <c r="AI43" i="50"/>
  <c r="AX43" i="50"/>
  <c r="U43" i="50"/>
  <c r="AP43" i="50"/>
  <c r="O43" i="50"/>
  <c r="AK43" i="50"/>
  <c r="AN43" i="50"/>
  <c r="N34" i="50"/>
  <c r="M34" i="50"/>
  <c r="AW36" i="50"/>
  <c r="AK36" i="50"/>
  <c r="Y36" i="50"/>
  <c r="M36" i="50"/>
  <c r="AV36" i="50"/>
  <c r="AJ36" i="50"/>
  <c r="X36" i="50"/>
  <c r="L36" i="50"/>
  <c r="AU36" i="50"/>
  <c r="AI36" i="50"/>
  <c r="W36" i="50"/>
  <c r="K36" i="50"/>
  <c r="AT36" i="50"/>
  <c r="AH36" i="50"/>
  <c r="V36" i="50"/>
  <c r="J36" i="50"/>
  <c r="AS36" i="50"/>
  <c r="AG36" i="50"/>
  <c r="U36" i="50"/>
  <c r="I36" i="50"/>
  <c r="AQ36" i="50"/>
  <c r="AE36" i="50"/>
  <c r="S36" i="50"/>
  <c r="G36" i="50"/>
  <c r="AP36" i="50"/>
  <c r="R36" i="50"/>
  <c r="AM36" i="50"/>
  <c r="AA36" i="50"/>
  <c r="AO36" i="50"/>
  <c r="Q36" i="50"/>
  <c r="Z36" i="50"/>
  <c r="AN36" i="50"/>
  <c r="P36" i="50"/>
  <c r="O36" i="50"/>
  <c r="AL36" i="50"/>
  <c r="N36" i="50"/>
  <c r="AC36" i="50"/>
  <c r="T36" i="50"/>
  <c r="AF36" i="50"/>
  <c r="H36" i="50"/>
  <c r="AR36" i="50"/>
  <c r="AD36" i="50"/>
  <c r="AB36" i="50"/>
  <c r="AY36" i="50"/>
  <c r="AX36" i="50"/>
  <c r="BH46" i="50"/>
  <c r="AV46" i="50"/>
  <c r="AJ46" i="50"/>
  <c r="X46" i="50"/>
  <c r="BG46" i="50"/>
  <c r="AU46" i="50"/>
  <c r="AI46" i="50"/>
  <c r="BF46" i="50"/>
  <c r="AT46" i="50"/>
  <c r="AH46" i="50"/>
  <c r="V46" i="50"/>
  <c r="AW46" i="50"/>
  <c r="AE46" i="50"/>
  <c r="Q46" i="50"/>
  <c r="AS46" i="50"/>
  <c r="AD46" i="50"/>
  <c r="AR46" i="50"/>
  <c r="AC46" i="50"/>
  <c r="BI46" i="50"/>
  <c r="AQ46" i="50"/>
  <c r="AB46" i="50"/>
  <c r="BE46" i="50"/>
  <c r="AP46" i="50"/>
  <c r="AA46" i="50"/>
  <c r="BC46" i="50"/>
  <c r="AN46" i="50"/>
  <c r="Y46" i="50"/>
  <c r="AM46" i="50"/>
  <c r="T46" i="50"/>
  <c r="R46" i="50"/>
  <c r="AL46" i="50"/>
  <c r="AG46" i="50"/>
  <c r="BA46" i="50"/>
  <c r="S46" i="50"/>
  <c r="AK46" i="50"/>
  <c r="AZ46" i="50"/>
  <c r="AX46" i="50"/>
  <c r="AF46" i="50"/>
  <c r="U46" i="50"/>
  <c r="AY46" i="50"/>
  <c r="BD46" i="50"/>
  <c r="Z46" i="50"/>
  <c r="AO46" i="50"/>
  <c r="BB46" i="50"/>
  <c r="W46" i="50"/>
  <c r="BH53" i="50"/>
  <c r="AV53" i="50"/>
  <c r="AJ53" i="50"/>
  <c r="X53" i="50"/>
  <c r="BG53" i="50"/>
  <c r="AU53" i="50"/>
  <c r="AI53" i="50"/>
  <c r="BF53" i="50"/>
  <c r="AT53" i="50"/>
  <c r="AH53" i="50"/>
  <c r="BE53" i="50"/>
  <c r="AS53" i="50"/>
  <c r="AG53" i="50"/>
  <c r="BD53" i="50"/>
  <c r="AR53" i="50"/>
  <c r="AF53" i="50"/>
  <c r="BC53" i="50"/>
  <c r="AQ53" i="50"/>
  <c r="AE53" i="50"/>
  <c r="BB53" i="50"/>
  <c r="AP53" i="50"/>
  <c r="AD53" i="50"/>
  <c r="AO53" i="50"/>
  <c r="AN53" i="50"/>
  <c r="AM53" i="50"/>
  <c r="BL53" i="50"/>
  <c r="AL53" i="50"/>
  <c r="BK53" i="50"/>
  <c r="AK53" i="50"/>
  <c r="BI53" i="50"/>
  <c r="AB53" i="50"/>
  <c r="BA53" i="50"/>
  <c r="AX53" i="50"/>
  <c r="BJ53" i="50"/>
  <c r="AZ53" i="50"/>
  <c r="AY53" i="50"/>
  <c r="Y53" i="50"/>
  <c r="AW53" i="50"/>
  <c r="AC53" i="50"/>
  <c r="AA53" i="50"/>
  <c r="Z53" i="50"/>
  <c r="BG51" i="50"/>
  <c r="AU51" i="50"/>
  <c r="AI51" i="50"/>
  <c r="W51" i="50"/>
  <c r="BF51" i="50"/>
  <c r="AT51" i="50"/>
  <c r="AH51" i="50"/>
  <c r="V51" i="50"/>
  <c r="BE51" i="50"/>
  <c r="AS51" i="50"/>
  <c r="AG51" i="50"/>
  <c r="BD51" i="50"/>
  <c r="AR51" i="50"/>
  <c r="AF51" i="50"/>
  <c r="BC51" i="50"/>
  <c r="AQ51" i="50"/>
  <c r="AE51" i="50"/>
  <c r="BB51" i="50"/>
  <c r="AP51" i="50"/>
  <c r="AD51" i="50"/>
  <c r="BA51" i="50"/>
  <c r="AO51" i="50"/>
  <c r="AC51" i="50"/>
  <c r="AM51" i="50"/>
  <c r="BL51" i="50"/>
  <c r="AL51" i="50"/>
  <c r="BK51" i="50"/>
  <c r="AK51" i="50"/>
  <c r="BJ51" i="50"/>
  <c r="AJ51" i="50"/>
  <c r="BI51" i="50"/>
  <c r="AB51" i="50"/>
  <c r="AZ51" i="50"/>
  <c r="Z51" i="50"/>
  <c r="Y51" i="50"/>
  <c r="X51" i="50"/>
  <c r="AW51" i="50"/>
  <c r="AX51" i="50"/>
  <c r="AV51" i="50"/>
  <c r="AN51" i="50"/>
  <c r="BH51" i="50"/>
  <c r="AY51" i="50"/>
  <c r="AA51" i="50"/>
  <c r="E68" i="50"/>
  <c r="AS35" i="50"/>
  <c r="AG35" i="50"/>
  <c r="U35" i="50"/>
  <c r="I35" i="50"/>
  <c r="AR35" i="50"/>
  <c r="AF35" i="50"/>
  <c r="T35" i="50"/>
  <c r="H35" i="50"/>
  <c r="AQ35" i="50"/>
  <c r="AE35" i="50"/>
  <c r="S35" i="50"/>
  <c r="S65" i="50" s="1"/>
  <c r="G35" i="50"/>
  <c r="G65" i="50" s="1"/>
  <c r="AP35" i="50"/>
  <c r="AD35" i="50"/>
  <c r="R35" i="50"/>
  <c r="F35" i="50"/>
  <c r="F65" i="50" s="1"/>
  <c r="AO35" i="50"/>
  <c r="AC35" i="50"/>
  <c r="Q35" i="50"/>
  <c r="AM35" i="50"/>
  <c r="AA35" i="50"/>
  <c r="O35" i="50"/>
  <c r="AL35" i="50"/>
  <c r="N35" i="50"/>
  <c r="N65" i="50" s="1"/>
  <c r="AK35" i="50"/>
  <c r="AV35" i="50"/>
  <c r="M35" i="50"/>
  <c r="AI35" i="50"/>
  <c r="AW35" i="50"/>
  <c r="AJ35" i="50"/>
  <c r="L35" i="50"/>
  <c r="K35" i="50"/>
  <c r="V35" i="50"/>
  <c r="AU35" i="50"/>
  <c r="AT35" i="50"/>
  <c r="AN35" i="50"/>
  <c r="AN65" i="50" s="1"/>
  <c r="AH35" i="50"/>
  <c r="J35" i="50"/>
  <c r="X35" i="50"/>
  <c r="AB35" i="50"/>
  <c r="W35" i="50"/>
  <c r="AX35" i="50"/>
  <c r="Z35" i="50"/>
  <c r="Y35" i="50"/>
  <c r="P35" i="50"/>
  <c r="BB50" i="50"/>
  <c r="AP50" i="50"/>
  <c r="AD50" i="50"/>
  <c r="BA50" i="50"/>
  <c r="AO50" i="50"/>
  <c r="AC50" i="50"/>
  <c r="BL50" i="50"/>
  <c r="AZ50" i="50"/>
  <c r="AN50" i="50"/>
  <c r="AB50" i="50"/>
  <c r="BK50" i="50"/>
  <c r="AY50" i="50"/>
  <c r="AM50" i="50"/>
  <c r="AA50" i="50"/>
  <c r="BJ50" i="50"/>
  <c r="AX50" i="50"/>
  <c r="AL50" i="50"/>
  <c r="Z50" i="50"/>
  <c r="BI50" i="50"/>
  <c r="AW50" i="50"/>
  <c r="AK50" i="50"/>
  <c r="Y50" i="50"/>
  <c r="BH50" i="50"/>
  <c r="AV50" i="50"/>
  <c r="AJ50" i="50"/>
  <c r="X50" i="50"/>
  <c r="BD50" i="50"/>
  <c r="W50" i="50"/>
  <c r="BC50" i="50"/>
  <c r="V50" i="50"/>
  <c r="AU50" i="50"/>
  <c r="U50" i="50"/>
  <c r="AT50" i="50"/>
  <c r="AS50" i="50"/>
  <c r="AQ50" i="50"/>
  <c r="AF50" i="50"/>
  <c r="BG50" i="50"/>
  <c r="BF50" i="50"/>
  <c r="BE50" i="50"/>
  <c r="AH50" i="50"/>
  <c r="AR50" i="50"/>
  <c r="AI50" i="50"/>
  <c r="AG50" i="50"/>
  <c r="AE50" i="50"/>
  <c r="BF48" i="50"/>
  <c r="AT48" i="50"/>
  <c r="AH48" i="50"/>
  <c r="V48" i="50"/>
  <c r="BD48" i="50"/>
  <c r="AR48" i="50"/>
  <c r="AF48" i="50"/>
  <c r="T48" i="50"/>
  <c r="BC48" i="50"/>
  <c r="AQ48" i="50"/>
  <c r="AE48" i="50"/>
  <c r="S48" i="50"/>
  <c r="BB48" i="50"/>
  <c r="AP48" i="50"/>
  <c r="AD48" i="50"/>
  <c r="AZ48" i="50"/>
  <c r="AN48" i="50"/>
  <c r="AU48" i="50"/>
  <c r="Z48" i="50"/>
  <c r="BK48" i="50"/>
  <c r="AS48" i="50"/>
  <c r="Y48" i="50"/>
  <c r="BJ48" i="50"/>
  <c r="BJ65" i="50" s="1"/>
  <c r="AO48" i="50"/>
  <c r="X48" i="50"/>
  <c r="BI48" i="50"/>
  <c r="AM48" i="50"/>
  <c r="W48" i="50"/>
  <c r="BH48" i="50"/>
  <c r="AL48" i="50"/>
  <c r="U48" i="50"/>
  <c r="BE48" i="50"/>
  <c r="AJ48" i="50"/>
  <c r="BA48" i="50"/>
  <c r="AG48" i="50"/>
  <c r="AY48" i="50"/>
  <c r="AW48" i="50"/>
  <c r="BG48" i="50"/>
  <c r="AX48" i="50"/>
  <c r="AB48" i="50"/>
  <c r="AA48" i="50"/>
  <c r="AV48" i="50"/>
  <c r="AC48" i="50"/>
  <c r="AK48" i="50"/>
  <c r="AI48" i="50"/>
  <c r="F34" i="50"/>
  <c r="P34" i="50"/>
  <c r="AT34" i="50"/>
  <c r="BE55" i="50"/>
  <c r="AS55" i="50"/>
  <c r="BD55" i="50"/>
  <c r="AR55" i="50"/>
  <c r="AF55" i="50"/>
  <c r="BC55" i="50"/>
  <c r="AQ55" i="50"/>
  <c r="AE55" i="50"/>
  <c r="BA55" i="50"/>
  <c r="AO55" i="50"/>
  <c r="AC55" i="50"/>
  <c r="BL55" i="50"/>
  <c r="AV55" i="50"/>
  <c r="AD55" i="50"/>
  <c r="BK55" i="50"/>
  <c r="AU55" i="50"/>
  <c r="AB55" i="50"/>
  <c r="BJ55" i="50"/>
  <c r="AT55" i="50"/>
  <c r="AA55" i="50"/>
  <c r="BI55" i="50"/>
  <c r="AP55" i="50"/>
  <c r="Z55" i="50"/>
  <c r="BH55" i="50"/>
  <c r="AN55" i="50"/>
  <c r="BG55" i="50"/>
  <c r="AM55" i="50"/>
  <c r="BF55" i="50"/>
  <c r="AL55" i="50"/>
  <c r="BB55" i="50"/>
  <c r="AZ55" i="50"/>
  <c r="AY55" i="50"/>
  <c r="AX55" i="50"/>
  <c r="AK55" i="50"/>
  <c r="AJ55" i="50"/>
  <c r="AI55" i="50"/>
  <c r="AG55" i="50"/>
  <c r="AH55" i="50"/>
  <c r="AW55" i="50"/>
  <c r="BH61" i="50"/>
  <c r="AV61" i="50"/>
  <c r="AJ61" i="50"/>
  <c r="BG61" i="50"/>
  <c r="AU61" i="50"/>
  <c r="AI61" i="50"/>
  <c r="BF61" i="50"/>
  <c r="AT61" i="50"/>
  <c r="AH61" i="50"/>
  <c r="BD61" i="50"/>
  <c r="AR61" i="50"/>
  <c r="AF61" i="50"/>
  <c r="AY61" i="50"/>
  <c r="AX61" i="50"/>
  <c r="AW61" i="50"/>
  <c r="BL61" i="50"/>
  <c r="AS61" i="50"/>
  <c r="BK61" i="50"/>
  <c r="AQ61" i="50"/>
  <c r="BJ61" i="50"/>
  <c r="AP61" i="50"/>
  <c r="BI61" i="50"/>
  <c r="AO61" i="50"/>
  <c r="BE61" i="50"/>
  <c r="BC61" i="50"/>
  <c r="BB61" i="50"/>
  <c r="BA61" i="50"/>
  <c r="AN61" i="50"/>
  <c r="AG61" i="50"/>
  <c r="AZ61" i="50"/>
  <c r="AM61" i="50"/>
  <c r="AL61" i="50"/>
  <c r="AK61" i="50"/>
  <c r="AW34" i="50"/>
  <c r="T34" i="50"/>
  <c r="R34" i="50"/>
  <c r="BC59" i="50"/>
  <c r="AQ59" i="50"/>
  <c r="AE59" i="50"/>
  <c r="BB59" i="50"/>
  <c r="AP59" i="50"/>
  <c r="AD59" i="50"/>
  <c r="BA59" i="50"/>
  <c r="AO59" i="50"/>
  <c r="BK59" i="50"/>
  <c r="AY59" i="50"/>
  <c r="AM59" i="50"/>
  <c r="BJ59" i="50"/>
  <c r="AT59" i="50"/>
  <c r="BI59" i="50"/>
  <c r="AS59" i="50"/>
  <c r="BH59" i="50"/>
  <c r="AR59" i="50"/>
  <c r="BG59" i="50"/>
  <c r="AN59" i="50"/>
  <c r="BF59" i="50"/>
  <c r="AL59" i="50"/>
  <c r="BE59" i="50"/>
  <c r="AK59" i="50"/>
  <c r="BD59" i="50"/>
  <c r="AJ59" i="50"/>
  <c r="AV59" i="50"/>
  <c r="AU59" i="50"/>
  <c r="AI59" i="50"/>
  <c r="AH59" i="50"/>
  <c r="AG59" i="50"/>
  <c r="BL59" i="50"/>
  <c r="AX59" i="50"/>
  <c r="AZ59" i="50"/>
  <c r="AW59" i="50"/>
  <c r="AF59" i="50"/>
  <c r="AI34" i="50"/>
  <c r="AO37" i="50"/>
  <c r="AC37" i="50"/>
  <c r="Q37" i="50"/>
  <c r="AZ37" i="50"/>
  <c r="AN37" i="50"/>
  <c r="AB37" i="50"/>
  <c r="P37" i="50"/>
  <c r="AY37" i="50"/>
  <c r="AM37" i="50"/>
  <c r="AA37" i="50"/>
  <c r="O37" i="50"/>
  <c r="AX37" i="50"/>
  <c r="AL37" i="50"/>
  <c r="Z37" i="50"/>
  <c r="N37" i="50"/>
  <c r="AW37" i="50"/>
  <c r="AK37" i="50"/>
  <c r="Y37" i="50"/>
  <c r="M37" i="50"/>
  <c r="AU37" i="50"/>
  <c r="AI37" i="50"/>
  <c r="W37" i="50"/>
  <c r="K37" i="50"/>
  <c r="AT37" i="50"/>
  <c r="V37" i="50"/>
  <c r="AG37" i="50"/>
  <c r="AV37" i="50"/>
  <c r="AS37" i="50"/>
  <c r="U37" i="50"/>
  <c r="AQ37" i="50"/>
  <c r="AE37" i="50"/>
  <c r="AD37" i="50"/>
  <c r="X37" i="50"/>
  <c r="AR37" i="50"/>
  <c r="T37" i="50"/>
  <c r="S37" i="50"/>
  <c r="I37" i="50"/>
  <c r="H37" i="50"/>
  <c r="AP37" i="50"/>
  <c r="R37" i="50"/>
  <c r="AJ37" i="50"/>
  <c r="L37" i="50"/>
  <c r="AF37" i="50"/>
  <c r="AH37" i="50"/>
  <c r="J37" i="50"/>
  <c r="AZ34" i="50"/>
  <c r="AS38" i="50"/>
  <c r="AG38" i="50"/>
  <c r="U38" i="50"/>
  <c r="I38" i="50"/>
  <c r="AR38" i="50"/>
  <c r="AF38" i="50"/>
  <c r="T38" i="50"/>
  <c r="AQ38" i="50"/>
  <c r="AE38" i="50"/>
  <c r="S38" i="50"/>
  <c r="AP38" i="50"/>
  <c r="AD38" i="50"/>
  <c r="R38" i="50"/>
  <c r="BA38" i="50"/>
  <c r="AO38" i="50"/>
  <c r="AC38" i="50"/>
  <c r="Q38" i="50"/>
  <c r="AY38" i="50"/>
  <c r="AM38" i="50"/>
  <c r="AA38" i="50"/>
  <c r="O38" i="50"/>
  <c r="AX38" i="50"/>
  <c r="Z38" i="50"/>
  <c r="W38" i="50"/>
  <c r="AW38" i="50"/>
  <c r="Y38" i="50"/>
  <c r="M38" i="50"/>
  <c r="L38" i="50"/>
  <c r="AV38" i="50"/>
  <c r="X38" i="50"/>
  <c r="AU38" i="50"/>
  <c r="K38" i="50"/>
  <c r="AH38" i="50"/>
  <c r="AB38" i="50"/>
  <c r="J38" i="50"/>
  <c r="AZ38" i="50"/>
  <c r="AT38" i="50"/>
  <c r="V38" i="50"/>
  <c r="AJ38" i="50"/>
  <c r="AI38" i="50"/>
  <c r="AN38" i="50"/>
  <c r="P38" i="50"/>
  <c r="AL38" i="50"/>
  <c r="N38" i="50"/>
  <c r="AK38" i="50"/>
  <c r="BD45" i="50"/>
  <c r="AR45" i="50"/>
  <c r="AF45" i="50"/>
  <c r="T45" i="50"/>
  <c r="BB45" i="50"/>
  <c r="AP45" i="50"/>
  <c r="AD45" i="50"/>
  <c r="R45" i="50"/>
  <c r="AU45" i="50"/>
  <c r="AG45" i="50"/>
  <c r="Q45" i="50"/>
  <c r="BH45" i="50"/>
  <c r="AT45" i="50"/>
  <c r="AE45" i="50"/>
  <c r="P45" i="50"/>
  <c r="BG45" i="50"/>
  <c r="AS45" i="50"/>
  <c r="AC45" i="50"/>
  <c r="BF45" i="50"/>
  <c r="AQ45" i="50"/>
  <c r="AB45" i="50"/>
  <c r="BE45" i="50"/>
  <c r="AO45" i="50"/>
  <c r="AA45" i="50"/>
  <c r="BA45" i="50"/>
  <c r="AM45" i="50"/>
  <c r="Y45" i="50"/>
  <c r="AZ45" i="50"/>
  <c r="X45" i="50"/>
  <c r="AI45" i="50"/>
  <c r="AY45" i="50"/>
  <c r="W45" i="50"/>
  <c r="U45" i="50"/>
  <c r="AH45" i="50"/>
  <c r="AX45" i="50"/>
  <c r="V45" i="50"/>
  <c r="AW45" i="50"/>
  <c r="AJ45" i="50"/>
  <c r="AV45" i="50"/>
  <c r="S45" i="50"/>
  <c r="BC45" i="50"/>
  <c r="AN45" i="50"/>
  <c r="AL45" i="50"/>
  <c r="AK45" i="50"/>
  <c r="Z45" i="50"/>
  <c r="BB57" i="50"/>
  <c r="AP57" i="50"/>
  <c r="AD57" i="50"/>
  <c r="BA57" i="50"/>
  <c r="AO57" i="50"/>
  <c r="AC57" i="50"/>
  <c r="BL57" i="50"/>
  <c r="AZ57" i="50"/>
  <c r="AN57" i="50"/>
  <c r="AB57" i="50"/>
  <c r="BJ57" i="50"/>
  <c r="AX57" i="50"/>
  <c r="AL57" i="50"/>
  <c r="BI57" i="50"/>
  <c r="AS57" i="50"/>
  <c r="BH57" i="50"/>
  <c r="AR57" i="50"/>
  <c r="BG57" i="50"/>
  <c r="AQ57" i="50"/>
  <c r="BF57" i="50"/>
  <c r="AM57" i="50"/>
  <c r="BE57" i="50"/>
  <c r="AK57" i="50"/>
  <c r="BD57" i="50"/>
  <c r="AJ57" i="50"/>
  <c r="BC57" i="50"/>
  <c r="AI57" i="50"/>
  <c r="AF57" i="50"/>
  <c r="AE57" i="50"/>
  <c r="BK57" i="50"/>
  <c r="AW57" i="50"/>
  <c r="AV57" i="50"/>
  <c r="AU57" i="50"/>
  <c r="AT57" i="50"/>
  <c r="AH57" i="50"/>
  <c r="AY57" i="50"/>
  <c r="AG57" i="50"/>
  <c r="AW39" i="50"/>
  <c r="AK39" i="50"/>
  <c r="Y39" i="50"/>
  <c r="M39" i="50"/>
  <c r="AV39" i="50"/>
  <c r="AJ39" i="50"/>
  <c r="X39" i="50"/>
  <c r="L39" i="50"/>
  <c r="AU39" i="50"/>
  <c r="AI39" i="50"/>
  <c r="W39" i="50"/>
  <c r="K39" i="50"/>
  <c r="AT39" i="50"/>
  <c r="AH39" i="50"/>
  <c r="V39" i="50"/>
  <c r="J39" i="50"/>
  <c r="AS39" i="50"/>
  <c r="AG39" i="50"/>
  <c r="U39" i="50"/>
  <c r="AQ39" i="50"/>
  <c r="AE39" i="50"/>
  <c r="S39" i="50"/>
  <c r="BB39" i="50"/>
  <c r="AD39" i="50"/>
  <c r="AF39" i="50"/>
  <c r="BA39" i="50"/>
  <c r="AC39" i="50"/>
  <c r="AY39" i="50"/>
  <c r="AM39" i="50"/>
  <c r="AZ39" i="50"/>
  <c r="AB39" i="50"/>
  <c r="AO39" i="50"/>
  <c r="AN39" i="50"/>
  <c r="AA39" i="50"/>
  <c r="AX39" i="50"/>
  <c r="Z39" i="50"/>
  <c r="Q39" i="50"/>
  <c r="N39" i="50"/>
  <c r="AR39" i="50"/>
  <c r="T39" i="50"/>
  <c r="O39" i="50"/>
  <c r="AL39" i="50"/>
  <c r="AP39" i="50"/>
  <c r="R39" i="50"/>
  <c r="P39" i="50"/>
  <c r="AS41" i="50"/>
  <c r="AG41" i="50"/>
  <c r="U41" i="50"/>
  <c r="BD41" i="50"/>
  <c r="AR41" i="50"/>
  <c r="AF41" i="50"/>
  <c r="T41" i="50"/>
  <c r="BC41" i="50"/>
  <c r="AQ41" i="50"/>
  <c r="AE41" i="50"/>
  <c r="S41" i="50"/>
  <c r="BB41" i="50"/>
  <c r="AP41" i="50"/>
  <c r="AD41" i="50"/>
  <c r="R41" i="50"/>
  <c r="BA41" i="50"/>
  <c r="AO41" i="50"/>
  <c r="AC41" i="50"/>
  <c r="Q41" i="50"/>
  <c r="AY41" i="50"/>
  <c r="AM41" i="50"/>
  <c r="AA41" i="50"/>
  <c r="O41" i="50"/>
  <c r="AL41" i="50"/>
  <c r="N41" i="50"/>
  <c r="Y41" i="50"/>
  <c r="AK41" i="50"/>
  <c r="M41" i="50"/>
  <c r="AI41" i="50"/>
  <c r="AJ41" i="50"/>
  <c r="L41" i="50"/>
  <c r="AU41" i="50"/>
  <c r="V41" i="50"/>
  <c r="AH41" i="50"/>
  <c r="AW41" i="50"/>
  <c r="X41" i="50"/>
  <c r="P41" i="50"/>
  <c r="AZ41" i="50"/>
  <c r="AB41" i="50"/>
  <c r="AN41" i="50"/>
  <c r="AX41" i="50"/>
  <c r="Z41" i="50"/>
  <c r="AV41" i="50"/>
  <c r="W41" i="50"/>
  <c r="AT41" i="50"/>
  <c r="AC34" i="50"/>
  <c r="BK64" i="50"/>
  <c r="AY64" i="50"/>
  <c r="AM64" i="50"/>
  <c r="BJ64" i="50"/>
  <c r="AX64" i="50"/>
  <c r="AL64" i="50"/>
  <c r="BI64" i="50"/>
  <c r="AW64" i="50"/>
  <c r="AK64" i="50"/>
  <c r="BG64" i="50"/>
  <c r="AU64" i="50"/>
  <c r="AI64" i="50"/>
  <c r="AT64" i="50"/>
  <c r="AS64" i="50"/>
  <c r="BL64" i="50"/>
  <c r="AR64" i="50"/>
  <c r="BH64" i="50"/>
  <c r="AQ64" i="50"/>
  <c r="BF64" i="50"/>
  <c r="AP64" i="50"/>
  <c r="BE64" i="50"/>
  <c r="AO64" i="50"/>
  <c r="BD64" i="50"/>
  <c r="AN64" i="50"/>
  <c r="BC64" i="50"/>
  <c r="BB64" i="50"/>
  <c r="BA64" i="50"/>
  <c r="AZ64" i="50"/>
  <c r="AV64" i="50"/>
  <c r="AJ64" i="50"/>
  <c r="AH65" i="52" l="1"/>
  <c r="BB65" i="52"/>
  <c r="AM65" i="52"/>
  <c r="N65" i="52"/>
  <c r="AT65" i="52"/>
  <c r="AZ65" i="52"/>
  <c r="P65" i="52"/>
  <c r="U65" i="52"/>
  <c r="AD65" i="52"/>
  <c r="K65" i="52"/>
  <c r="AL65" i="52"/>
  <c r="Q65" i="52"/>
  <c r="AN65" i="52"/>
  <c r="AX65" i="52"/>
  <c r="W65" i="52"/>
  <c r="BG65" i="52"/>
  <c r="BA65" i="52"/>
  <c r="AP65" i="52"/>
  <c r="O65" i="52"/>
  <c r="AI65" i="52"/>
  <c r="R65" i="52"/>
  <c r="AQ65" i="52"/>
  <c r="AG65" i="52"/>
  <c r="I65" i="52"/>
  <c r="T65" i="52"/>
  <c r="X65" i="52"/>
  <c r="BC65" i="52"/>
  <c r="AU65" i="52"/>
  <c r="S65" i="52"/>
  <c r="BH65" i="52"/>
  <c r="Y65" i="52"/>
  <c r="AB65" i="52"/>
  <c r="AF65" i="52"/>
  <c r="AJ65" i="52"/>
  <c r="BL65" i="52"/>
  <c r="AW65" i="52"/>
  <c r="AE65" i="52"/>
  <c r="Z65" i="52"/>
  <c r="AS65" i="52"/>
  <c r="AR65" i="52"/>
  <c r="AV65" i="52"/>
  <c r="BK65" i="52"/>
  <c r="AA65" i="52"/>
  <c r="AK65" i="52"/>
  <c r="M65" i="52"/>
  <c r="J65" i="52"/>
  <c r="E67" i="52"/>
  <c r="E69" i="52" s="1"/>
  <c r="E70" i="52" s="1"/>
  <c r="E83" i="52" s="1"/>
  <c r="E86" i="52" s="1"/>
  <c r="E87" i="52" s="1"/>
  <c r="F66" i="52"/>
  <c r="BD65" i="52"/>
  <c r="AG65" i="51"/>
  <c r="V65" i="51"/>
  <c r="M65" i="51"/>
  <c r="AE65" i="51"/>
  <c r="AK65" i="51"/>
  <c r="Z65" i="51"/>
  <c r="BB65" i="51"/>
  <c r="AP65" i="51"/>
  <c r="Q65" i="51"/>
  <c r="L65" i="51"/>
  <c r="BF65" i="51"/>
  <c r="N65" i="51"/>
  <c r="E67" i="51"/>
  <c r="E69" i="51" s="1"/>
  <c r="E70" i="51" s="1"/>
  <c r="E83" i="51" s="1"/>
  <c r="E86" i="51" s="1"/>
  <c r="E87" i="51" s="1"/>
  <c r="F66" i="51"/>
  <c r="J65" i="51"/>
  <c r="AN65" i="51"/>
  <c r="AY65" i="51"/>
  <c r="BD65" i="51"/>
  <c r="O65" i="51"/>
  <c r="AA65" i="51"/>
  <c r="G65" i="51"/>
  <c r="W65" i="51"/>
  <c r="X65" i="51"/>
  <c r="AD65" i="51"/>
  <c r="AT65" i="51"/>
  <c r="BI65" i="51"/>
  <c r="AB65" i="51"/>
  <c r="T65" i="51"/>
  <c r="AL65" i="51"/>
  <c r="AJ65" i="51"/>
  <c r="AI65" i="51"/>
  <c r="BG65" i="51"/>
  <c r="AX65" i="51"/>
  <c r="AZ65" i="51"/>
  <c r="AC65" i="51"/>
  <c r="AH65" i="51"/>
  <c r="P65" i="51"/>
  <c r="AV65" i="51"/>
  <c r="S65" i="51"/>
  <c r="I65" i="51"/>
  <c r="AU65" i="51"/>
  <c r="AO65" i="51"/>
  <c r="AW65" i="51"/>
  <c r="AF65" i="51"/>
  <c r="BJ65" i="51"/>
  <c r="AM65" i="51"/>
  <c r="AS65" i="51"/>
  <c r="BH65" i="51"/>
  <c r="BL65" i="51"/>
  <c r="AQ65" i="51"/>
  <c r="H65" i="51"/>
  <c r="K65" i="51"/>
  <c r="R65" i="51"/>
  <c r="BE65" i="51"/>
  <c r="BK65" i="51"/>
  <c r="E67" i="50"/>
  <c r="E69" i="50" s="1"/>
  <c r="E70" i="50" s="1"/>
  <c r="E83" i="50" s="1"/>
  <c r="E86" i="50" s="1"/>
  <c r="E87" i="50" s="1"/>
  <c r="F66" i="50"/>
  <c r="F68" i="50" s="1"/>
  <c r="J65" i="50"/>
  <c r="AV65" i="50"/>
  <c r="AD65" i="50"/>
  <c r="AG65" i="50"/>
  <c r="AH65" i="50"/>
  <c r="AK65" i="50"/>
  <c r="AP65" i="50"/>
  <c r="AS65" i="50"/>
  <c r="AY65" i="50"/>
  <c r="AU65" i="50"/>
  <c r="V65" i="50"/>
  <c r="Y65" i="50"/>
  <c r="K65" i="50"/>
  <c r="AM65" i="50"/>
  <c r="H65" i="50"/>
  <c r="BG65" i="50"/>
  <c r="AL65" i="50"/>
  <c r="AE65" i="50"/>
  <c r="P65" i="50"/>
  <c r="BD65" i="50"/>
  <c r="BA65" i="50"/>
  <c r="Z65" i="50"/>
  <c r="L65" i="50"/>
  <c r="Q65" i="50"/>
  <c r="T65" i="50"/>
  <c r="AT65" i="50"/>
  <c r="BI65" i="50"/>
  <c r="AA65" i="50"/>
  <c r="BL65" i="50"/>
  <c r="AX65" i="50"/>
  <c r="AJ65" i="50"/>
  <c r="AC65" i="50"/>
  <c r="AF65" i="50"/>
  <c r="AZ65" i="50"/>
  <c r="BB65" i="50"/>
  <c r="BH65" i="50"/>
  <c r="W65" i="50"/>
  <c r="AW65" i="50"/>
  <c r="AO65" i="50"/>
  <c r="AR65" i="50"/>
  <c r="BF65" i="50"/>
  <c r="BC65" i="50"/>
  <c r="BE65" i="50"/>
  <c r="AQ65" i="50"/>
  <c r="AB65" i="50"/>
  <c r="AI65" i="50"/>
  <c r="I65" i="50"/>
  <c r="O65" i="50"/>
  <c r="BK65" i="50"/>
  <c r="X65" i="50"/>
  <c r="M65" i="50"/>
  <c r="R65" i="50"/>
  <c r="U65" i="50"/>
  <c r="F68" i="52" l="1"/>
  <c r="F68" i="51"/>
  <c r="F67" i="50"/>
  <c r="F69" i="50" s="1"/>
  <c r="F70" i="50" s="1"/>
  <c r="F83" i="50" s="1"/>
  <c r="F86" i="50" s="1"/>
  <c r="F87" i="50" s="1"/>
  <c r="G66" i="50"/>
  <c r="G66" i="52" l="1"/>
  <c r="F67" i="52"/>
  <c r="F69" i="52" s="1"/>
  <c r="F70" i="52" s="1"/>
  <c r="F83" i="52" s="1"/>
  <c r="F86" i="52" s="1"/>
  <c r="F87" i="52" s="1"/>
  <c r="F67" i="51"/>
  <c r="F69" i="51" s="1"/>
  <c r="F70" i="51" s="1"/>
  <c r="F83" i="51" s="1"/>
  <c r="F86" i="51" s="1"/>
  <c r="F87" i="51" s="1"/>
  <c r="G66" i="51"/>
  <c r="G68" i="50"/>
  <c r="G68" i="52" l="1"/>
  <c r="G68" i="51"/>
  <c r="G67" i="50"/>
  <c r="G69" i="50" s="1"/>
  <c r="G70" i="50" s="1"/>
  <c r="G83" i="50" s="1"/>
  <c r="G86" i="50" s="1"/>
  <c r="G87" i="50" s="1"/>
  <c r="H66" i="50"/>
  <c r="H66" i="52" l="1"/>
  <c r="G67" i="52"/>
  <c r="G69" i="52" s="1"/>
  <c r="G70" i="52" s="1"/>
  <c r="G83" i="52" s="1"/>
  <c r="G86" i="52" s="1"/>
  <c r="G87" i="52" s="1"/>
  <c r="G67" i="51"/>
  <c r="G69" i="51" s="1"/>
  <c r="G70" i="51" s="1"/>
  <c r="G83" i="51" s="1"/>
  <c r="G86" i="51" s="1"/>
  <c r="G87" i="51" s="1"/>
  <c r="H66" i="51"/>
  <c r="H68" i="50"/>
  <c r="H68" i="52" l="1"/>
  <c r="H68" i="51"/>
  <c r="H67" i="50"/>
  <c r="H69" i="50" s="1"/>
  <c r="H70" i="50" s="1"/>
  <c r="H83" i="50" s="1"/>
  <c r="H86" i="50" s="1"/>
  <c r="H87" i="50" s="1"/>
  <c r="I66" i="50"/>
  <c r="H67" i="52" l="1"/>
  <c r="H69" i="52" s="1"/>
  <c r="H70" i="52" s="1"/>
  <c r="H83" i="52" s="1"/>
  <c r="H86" i="52" s="1"/>
  <c r="H87" i="52" s="1"/>
  <c r="I66" i="52"/>
  <c r="I66" i="51"/>
  <c r="H67" i="51"/>
  <c r="H69" i="51" s="1"/>
  <c r="H70" i="51" s="1"/>
  <c r="H83" i="51" s="1"/>
  <c r="H86" i="51" s="1"/>
  <c r="H87" i="51" s="1"/>
  <c r="I68" i="50"/>
  <c r="I68" i="52" l="1"/>
  <c r="I68" i="51"/>
  <c r="I67" i="50"/>
  <c r="I69" i="50" s="1"/>
  <c r="I70" i="50" s="1"/>
  <c r="I83" i="50" s="1"/>
  <c r="I86" i="50" s="1"/>
  <c r="I87" i="50" s="1"/>
  <c r="J66" i="50"/>
  <c r="J66" i="52" l="1"/>
  <c r="I67" i="52"/>
  <c r="I69" i="52" s="1"/>
  <c r="I70" i="52" s="1"/>
  <c r="I83" i="52" s="1"/>
  <c r="I86" i="52" s="1"/>
  <c r="I87" i="52" s="1"/>
  <c r="J66" i="51"/>
  <c r="I67" i="51"/>
  <c r="I69" i="51" s="1"/>
  <c r="I70" i="51" s="1"/>
  <c r="I83" i="51" s="1"/>
  <c r="I86" i="51" s="1"/>
  <c r="I87" i="51" s="1"/>
  <c r="J68" i="50"/>
  <c r="J68" i="52" l="1"/>
  <c r="J68" i="51"/>
  <c r="J67" i="50"/>
  <c r="J69" i="50" s="1"/>
  <c r="J70" i="50" s="1"/>
  <c r="J83" i="50" s="1"/>
  <c r="J86" i="50" s="1"/>
  <c r="J87" i="50" s="1"/>
  <c r="K66" i="50"/>
  <c r="J67" i="52" l="1"/>
  <c r="J69" i="52" s="1"/>
  <c r="J70" i="52" s="1"/>
  <c r="J83" i="52" s="1"/>
  <c r="J86" i="52" s="1"/>
  <c r="J87" i="52" s="1"/>
  <c r="K66" i="52"/>
  <c r="J67" i="51"/>
  <c r="J69" i="51" s="1"/>
  <c r="J70" i="51" s="1"/>
  <c r="J83" i="51" s="1"/>
  <c r="J86" i="51" s="1"/>
  <c r="J87" i="51" s="1"/>
  <c r="K66" i="51"/>
  <c r="K68" i="50"/>
  <c r="K68" i="52" l="1"/>
  <c r="K68" i="51"/>
  <c r="L66" i="50"/>
  <c r="K67" i="50"/>
  <c r="K69" i="50" s="1"/>
  <c r="K70" i="50" s="1"/>
  <c r="K83" i="50" s="1"/>
  <c r="K86" i="50" s="1"/>
  <c r="K87" i="50" s="1"/>
  <c r="D10" i="32"/>
  <c r="D9" i="32"/>
  <c r="L66" i="52" l="1"/>
  <c r="K67" i="52"/>
  <c r="K69" i="52" s="1"/>
  <c r="K70" i="52" s="1"/>
  <c r="K83" i="52" s="1"/>
  <c r="K86" i="52" s="1"/>
  <c r="K87" i="52" s="1"/>
  <c r="L66" i="51"/>
  <c r="K67" i="51"/>
  <c r="K69" i="51" s="1"/>
  <c r="K70" i="51" s="1"/>
  <c r="K83" i="51" s="1"/>
  <c r="K86" i="51" s="1"/>
  <c r="K87" i="51" s="1"/>
  <c r="L68" i="50"/>
  <c r="L68" i="52" l="1"/>
  <c r="L68" i="51"/>
  <c r="L67" i="50"/>
  <c r="L69" i="50" s="1"/>
  <c r="L70" i="50" s="1"/>
  <c r="L83" i="50" s="1"/>
  <c r="L86" i="50" s="1"/>
  <c r="L87" i="50" s="1"/>
  <c r="M66" i="50"/>
  <c r="L67" i="52" l="1"/>
  <c r="L69" i="52" s="1"/>
  <c r="L70" i="52" s="1"/>
  <c r="L83" i="52" s="1"/>
  <c r="L86" i="52" s="1"/>
  <c r="L87" i="52" s="1"/>
  <c r="M66" i="52"/>
  <c r="M66" i="51"/>
  <c r="L67" i="51"/>
  <c r="L69" i="51" s="1"/>
  <c r="L70" i="51" s="1"/>
  <c r="L83" i="51" s="1"/>
  <c r="L86" i="51" s="1"/>
  <c r="L87" i="51" s="1"/>
  <c r="M68" i="50"/>
  <c r="BF64" i="45"/>
  <c r="AH62" i="45"/>
  <c r="AI62" i="45"/>
  <c r="AJ62" i="45"/>
  <c r="AK62" i="45"/>
  <c r="AL62" i="45"/>
  <c r="AM62" i="45"/>
  <c r="AN62" i="45"/>
  <c r="AO62" i="45"/>
  <c r="AP62" i="45"/>
  <c r="AQ62" i="45"/>
  <c r="AR62" i="45"/>
  <c r="AS62" i="45"/>
  <c r="AT62" i="45"/>
  <c r="AU62" i="45"/>
  <c r="AV62" i="45"/>
  <c r="AW62" i="45"/>
  <c r="AX62" i="45"/>
  <c r="AY62" i="45"/>
  <c r="AZ62" i="45"/>
  <c r="BA62" i="45"/>
  <c r="BB62" i="45"/>
  <c r="BC62" i="45"/>
  <c r="BE62" i="45"/>
  <c r="BF62" i="45"/>
  <c r="BG62" i="45"/>
  <c r="BH62" i="45"/>
  <c r="BI62" i="45"/>
  <c r="BJ62" i="45"/>
  <c r="BK62" i="45"/>
  <c r="BL62" i="45"/>
  <c r="BL61" i="45"/>
  <c r="BK61" i="45"/>
  <c r="BJ61" i="45"/>
  <c r="BI61" i="45"/>
  <c r="BH61" i="45"/>
  <c r="BG61" i="45"/>
  <c r="BF61" i="45"/>
  <c r="BE61" i="45"/>
  <c r="BD62"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BK52" i="45"/>
  <c r="BL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BB60" i="45"/>
  <c r="BA60" i="45"/>
  <c r="AZ60" i="45"/>
  <c r="AY60" i="45"/>
  <c r="AX60" i="45"/>
  <c r="AW60" i="45"/>
  <c r="AV60" i="45"/>
  <c r="AU60" i="45"/>
  <c r="AT60" i="45"/>
  <c r="AS60" i="45"/>
  <c r="AR60" i="45"/>
  <c r="AQ60"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BL64" i="45"/>
  <c r="BK64" i="45"/>
  <c r="BJ64" i="45"/>
  <c r="BI64" i="45"/>
  <c r="BH64" i="45"/>
  <c r="BG64" i="45"/>
  <c r="BE64" i="45"/>
  <c r="BD64" i="45"/>
  <c r="BF51" i="45"/>
  <c r="BE51" i="45"/>
  <c r="BD51" i="45"/>
  <c r="BC51" i="45"/>
  <c r="BB51" i="45"/>
  <c r="BA51" i="45"/>
  <c r="AZ51" i="45"/>
  <c r="AY51" i="45"/>
  <c r="AX51" i="45"/>
  <c r="AW51" i="45"/>
  <c r="AV51" i="45"/>
  <c r="AU51" i="45"/>
  <c r="AT51" i="45"/>
  <c r="AS51" i="45"/>
  <c r="AR51" i="45"/>
  <c r="AQ51" i="45"/>
  <c r="AP51" i="45"/>
  <c r="AO51" i="45"/>
  <c r="AN51" i="45"/>
  <c r="AM51" i="45"/>
  <c r="BG51" i="45"/>
  <c r="BH51" i="45"/>
  <c r="BI51" i="45"/>
  <c r="BJ51" i="45"/>
  <c r="BK51" i="45"/>
  <c r="BL51"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BC64" i="45"/>
  <c r="BB64" i="45"/>
  <c r="BA64" i="45"/>
  <c r="AZ64" i="45"/>
  <c r="AY64" i="45"/>
  <c r="AX64" i="45"/>
  <c r="AW64" i="45"/>
  <c r="AV64" i="45"/>
  <c r="AU64" i="45"/>
  <c r="AT64" i="45"/>
  <c r="AS64" i="45"/>
  <c r="AR64" i="45"/>
  <c r="AQ64" i="45"/>
  <c r="AP64" i="45"/>
  <c r="AO64" i="45"/>
  <c r="AN64" i="45"/>
  <c r="AM64" i="45"/>
  <c r="AL64" i="45"/>
  <c r="AK64" i="45"/>
  <c r="AJ64" i="45"/>
  <c r="BC60" i="45"/>
  <c r="BD60" i="45"/>
  <c r="BE60" i="45"/>
  <c r="BF60" i="45"/>
  <c r="BG60" i="45"/>
  <c r="BH60" i="45"/>
  <c r="BI60" i="45"/>
  <c r="BJ60" i="45"/>
  <c r="BK60" i="45"/>
  <c r="BL60" i="45"/>
  <c r="AP60" i="45"/>
  <c r="AO60" i="45"/>
  <c r="AN60" i="45"/>
  <c r="AM60" i="45"/>
  <c r="AL60" i="45"/>
  <c r="AK60" i="45"/>
  <c r="AJ60" i="45"/>
  <c r="AI60" i="45"/>
  <c r="AH60" i="45"/>
  <c r="AG60" i="45"/>
  <c r="AF60" i="45"/>
  <c r="AR49" i="45"/>
  <c r="AQ49" i="45"/>
  <c r="AP49" i="45"/>
  <c r="AO49" i="45"/>
  <c r="AN49" i="45"/>
  <c r="AM49" i="45"/>
  <c r="AS49" i="45"/>
  <c r="AT49" i="45"/>
  <c r="AU49" i="45"/>
  <c r="AV49" i="45"/>
  <c r="AW49" i="45"/>
  <c r="AX49" i="45"/>
  <c r="AY49" i="45"/>
  <c r="AZ49" i="45"/>
  <c r="BA49" i="45"/>
  <c r="BB49" i="45"/>
  <c r="BC49" i="45"/>
  <c r="BD49" i="45"/>
  <c r="BE49" i="45"/>
  <c r="BF49" i="45"/>
  <c r="BG49" i="45"/>
  <c r="BH49" i="45"/>
  <c r="BI49" i="45"/>
  <c r="BJ49" i="45"/>
  <c r="BK49" i="45"/>
  <c r="BL49" i="45"/>
  <c r="BE48" i="45"/>
  <c r="BF48" i="45"/>
  <c r="BG48" i="45"/>
  <c r="BH48" i="45"/>
  <c r="BI48" i="45"/>
  <c r="BJ48" i="45"/>
  <c r="BK48" i="45"/>
  <c r="BD48" i="45"/>
  <c r="BC48" i="45"/>
  <c r="BB48" i="45"/>
  <c r="BA48" i="45"/>
  <c r="AZ48" i="45"/>
  <c r="AY48" i="45"/>
  <c r="AX48" i="45"/>
  <c r="AW48" i="45"/>
  <c r="AV48" i="45"/>
  <c r="AU48" i="45"/>
  <c r="AT48" i="45"/>
  <c r="AS48" i="45"/>
  <c r="AR48" i="45"/>
  <c r="AQ48" i="45"/>
  <c r="AP48" i="45"/>
  <c r="AO48" i="45"/>
  <c r="AN48" i="45"/>
  <c r="AM48"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BL58" i="45"/>
  <c r="BK58" i="45"/>
  <c r="BJ58" i="45"/>
  <c r="BI58" i="45"/>
  <c r="BH58" i="45"/>
  <c r="BH56" i="45"/>
  <c r="BI56" i="45"/>
  <c r="BJ56" i="45"/>
  <c r="BK56" i="45"/>
  <c r="BL56" i="45"/>
  <c r="BL55" i="45"/>
  <c r="BK55" i="45"/>
  <c r="BJ55" i="45"/>
  <c r="BI55" i="45"/>
  <c r="BH55" i="45"/>
  <c r="BG58" i="45"/>
  <c r="BF58" i="45"/>
  <c r="BE58" i="45"/>
  <c r="BD58" i="45"/>
  <c r="BC58" i="45"/>
  <c r="BB58" i="45"/>
  <c r="BA58" i="45"/>
  <c r="AZ58" i="45"/>
  <c r="AY58" i="45"/>
  <c r="AX58" i="45"/>
  <c r="AW58" i="45"/>
  <c r="AV58" i="45"/>
  <c r="AU58" i="45"/>
  <c r="AT58" i="45"/>
  <c r="AS58" i="45"/>
  <c r="AR58" i="45"/>
  <c r="AQ58" i="45"/>
  <c r="AP58" i="45"/>
  <c r="AO58" i="45"/>
  <c r="AN58" i="45"/>
  <c r="BG55" i="45"/>
  <c r="BF55" i="45"/>
  <c r="BE55" i="45"/>
  <c r="BD55" i="45"/>
  <c r="BC55" i="45"/>
  <c r="BB55" i="45"/>
  <c r="BA55" i="45"/>
  <c r="AZ55" i="45"/>
  <c r="AY55" i="45"/>
  <c r="AX55" i="45"/>
  <c r="AW55" i="45"/>
  <c r="AV55" i="45"/>
  <c r="AU55" i="45"/>
  <c r="AT55" i="45"/>
  <c r="AS55" i="45"/>
  <c r="AR55" i="45"/>
  <c r="AQ55" i="45"/>
  <c r="AP55" i="45"/>
  <c r="AO55" i="45"/>
  <c r="AN55" i="45"/>
  <c r="AM55" i="45"/>
  <c r="BG56" i="45"/>
  <c r="BF56" i="45"/>
  <c r="BE56" i="45"/>
  <c r="BD56" i="45"/>
  <c r="BC56" i="45"/>
  <c r="BB56" i="45"/>
  <c r="BA56" i="45"/>
  <c r="AZ56" i="45"/>
  <c r="AY56" i="45"/>
  <c r="AX56" i="45"/>
  <c r="AW56" i="45"/>
  <c r="AV56" i="45"/>
  <c r="AU56" i="45"/>
  <c r="AT56" i="45"/>
  <c r="AS56" i="45"/>
  <c r="AR56" i="45"/>
  <c r="AQ56" i="45"/>
  <c r="AP56" i="45"/>
  <c r="AO56" i="45"/>
  <c r="AN56" i="45"/>
  <c r="AM56" i="45"/>
  <c r="AM59" i="45"/>
  <c r="AL59" i="45"/>
  <c r="AK59" i="45"/>
  <c r="AJ59" i="45"/>
  <c r="AI59" i="45"/>
  <c r="AH59" i="45"/>
  <c r="AG59" i="45"/>
  <c r="AF59" i="45"/>
  <c r="AE59" i="45"/>
  <c r="AM58" i="45"/>
  <c r="AL58" i="45"/>
  <c r="AK58" i="45"/>
  <c r="AJ58" i="45"/>
  <c r="AI58" i="45"/>
  <c r="AH58" i="45"/>
  <c r="AG58" i="45"/>
  <c r="AF58" i="45"/>
  <c r="AE58"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M45" i="45"/>
  <c r="AN45" i="45"/>
  <c r="AO45" i="45"/>
  <c r="AP45" i="45"/>
  <c r="AQ45" i="45"/>
  <c r="AR45" i="45"/>
  <c r="AS45" i="45"/>
  <c r="AT45" i="45"/>
  <c r="AU45" i="45"/>
  <c r="AV45" i="45"/>
  <c r="AW45" i="45"/>
  <c r="AX45" i="45"/>
  <c r="AY45" i="45"/>
  <c r="AZ45" i="45"/>
  <c r="BA45" i="45"/>
  <c r="BB45" i="45"/>
  <c r="BC45" i="45"/>
  <c r="BD45" i="45"/>
  <c r="BE45" i="45"/>
  <c r="BF45" i="45"/>
  <c r="BG45" i="45"/>
  <c r="BH45" i="45"/>
  <c r="BA43" i="45"/>
  <c r="BB43" i="45"/>
  <c r="BC43" i="45"/>
  <c r="BD43" i="45"/>
  <c r="BE43" i="45"/>
  <c r="BF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BG44" i="45"/>
  <c r="BF44" i="45"/>
  <c r="BE44" i="45"/>
  <c r="BD44" i="45"/>
  <c r="BC44" i="45"/>
  <c r="BB44" i="45"/>
  <c r="BA44" i="45"/>
  <c r="AZ44" i="45"/>
  <c r="AY44" i="45"/>
  <c r="AX44" i="45"/>
  <c r="AW44" i="45"/>
  <c r="AV44" i="45"/>
  <c r="AU44" i="45"/>
  <c r="AT44" i="45"/>
  <c r="AS44" i="45"/>
  <c r="AR44" i="45"/>
  <c r="AQ44" i="45"/>
  <c r="AP44" i="45"/>
  <c r="AO44" i="45"/>
  <c r="AN44" i="45"/>
  <c r="AM44"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2" i="45"/>
  <c r="AK52" i="45"/>
  <c r="AJ52" i="45"/>
  <c r="AI52" i="45"/>
  <c r="AH52" i="45"/>
  <c r="AG52" i="45"/>
  <c r="AF52" i="45"/>
  <c r="AE52" i="45"/>
  <c r="AD52" i="45"/>
  <c r="AC52" i="45"/>
  <c r="AL51" i="45"/>
  <c r="AK51" i="45"/>
  <c r="AJ51" i="45"/>
  <c r="AI51" i="45"/>
  <c r="AH51" i="45"/>
  <c r="AG51" i="45"/>
  <c r="AF51" i="45"/>
  <c r="AE51" i="45"/>
  <c r="AD51" i="45"/>
  <c r="AC51" i="45"/>
  <c r="AL50" i="45"/>
  <c r="AK50" i="45"/>
  <c r="AJ50" i="45"/>
  <c r="AI50" i="45"/>
  <c r="AH50" i="45"/>
  <c r="AG50" i="45"/>
  <c r="AF50" i="45"/>
  <c r="AE50" i="45"/>
  <c r="AD50" i="45"/>
  <c r="AC50" i="45"/>
  <c r="AD58" i="45"/>
  <c r="AL49" i="45"/>
  <c r="AK49" i="45"/>
  <c r="AJ49" i="45"/>
  <c r="AI49" i="45"/>
  <c r="AH49" i="45"/>
  <c r="AG49" i="45"/>
  <c r="AF49" i="45"/>
  <c r="AE49" i="45"/>
  <c r="AD49" i="45"/>
  <c r="AC49" i="45"/>
  <c r="AL48" i="45"/>
  <c r="AK48" i="45"/>
  <c r="AJ48" i="45"/>
  <c r="AI48" i="45"/>
  <c r="AH48" i="45"/>
  <c r="AG48" i="45"/>
  <c r="AF48" i="45"/>
  <c r="AE48" i="45"/>
  <c r="AD48" i="45"/>
  <c r="AC48" i="45"/>
  <c r="AL47" i="45"/>
  <c r="AK47" i="45"/>
  <c r="AJ47" i="45"/>
  <c r="AI47" i="45"/>
  <c r="AH47" i="45"/>
  <c r="AG47" i="45"/>
  <c r="AF47" i="45"/>
  <c r="AE47" i="45"/>
  <c r="AD47" i="45"/>
  <c r="AC47" i="45"/>
  <c r="AL57" i="45"/>
  <c r="AK57" i="45"/>
  <c r="AJ57" i="45"/>
  <c r="AI57" i="45"/>
  <c r="AH57" i="45"/>
  <c r="AG57" i="45"/>
  <c r="AF57" i="45"/>
  <c r="AE57" i="45"/>
  <c r="AD57" i="45"/>
  <c r="AL55" i="45"/>
  <c r="AK55" i="45"/>
  <c r="AJ55" i="45"/>
  <c r="AI55" i="45"/>
  <c r="AH55" i="45"/>
  <c r="AG55" i="45"/>
  <c r="AF55" i="45"/>
  <c r="AE55" i="45"/>
  <c r="AC57" i="45"/>
  <c r="AL56" i="45"/>
  <c r="AK56" i="45"/>
  <c r="AJ56" i="45"/>
  <c r="AI56" i="45"/>
  <c r="AH56" i="45"/>
  <c r="AG56" i="45"/>
  <c r="AF56" i="45"/>
  <c r="AE56" i="45"/>
  <c r="AD56" i="45"/>
  <c r="AC56" i="45"/>
  <c r="AB56" i="45"/>
  <c r="AL53" i="45"/>
  <c r="AK53" i="45"/>
  <c r="AJ53" i="45"/>
  <c r="AI53" i="45"/>
  <c r="AH53" i="45"/>
  <c r="AG53" i="45"/>
  <c r="AF53" i="45"/>
  <c r="AE53" i="45"/>
  <c r="AD53" i="45"/>
  <c r="AC53" i="45"/>
  <c r="AC46" i="45"/>
  <c r="AD46" i="45"/>
  <c r="AE46" i="45"/>
  <c r="AF46" i="45"/>
  <c r="AG46" i="45"/>
  <c r="AH46" i="45"/>
  <c r="AI46" i="45"/>
  <c r="AJ46" i="45"/>
  <c r="AK46" i="45"/>
  <c r="AL46" i="45"/>
  <c r="AL44" i="45"/>
  <c r="AK44" i="45"/>
  <c r="AJ44" i="45"/>
  <c r="AI44" i="45"/>
  <c r="AH44" i="45"/>
  <c r="AG44" i="45"/>
  <c r="AF44" i="45"/>
  <c r="AE44" i="45"/>
  <c r="AD44" i="45"/>
  <c r="AC44" i="45"/>
  <c r="AL45" i="45"/>
  <c r="AK45" i="45"/>
  <c r="AJ45" i="45"/>
  <c r="AI45" i="45"/>
  <c r="AH45" i="45"/>
  <c r="AG45" i="45"/>
  <c r="AF45" i="45"/>
  <c r="AE45" i="45"/>
  <c r="AD45" i="45"/>
  <c r="AC45" i="45"/>
  <c r="AD55" i="45"/>
  <c r="AC55" i="45"/>
  <c r="AB55" i="45"/>
  <c r="AA55" i="45"/>
  <c r="AL54" i="45"/>
  <c r="AK54" i="45"/>
  <c r="AJ54" i="45"/>
  <c r="AI54" i="45"/>
  <c r="AH54" i="45"/>
  <c r="AG54" i="45"/>
  <c r="AF54" i="45"/>
  <c r="AE54" i="45"/>
  <c r="AD54" i="45"/>
  <c r="AC54" i="45"/>
  <c r="AB54" i="45"/>
  <c r="AA54" i="45"/>
  <c r="Z54" i="45"/>
  <c r="AB53" i="45"/>
  <c r="AA53" i="45"/>
  <c r="Z53" i="45"/>
  <c r="Y53" i="45"/>
  <c r="AB52" i="45"/>
  <c r="AA52" i="45"/>
  <c r="Z52" i="45"/>
  <c r="Y52" i="45"/>
  <c r="AB51" i="45"/>
  <c r="AA51" i="45"/>
  <c r="Z51" i="45"/>
  <c r="Y51" i="45"/>
  <c r="X52" i="45"/>
  <c r="X51" i="45"/>
  <c r="W51" i="45"/>
  <c r="AB50" i="45"/>
  <c r="AA50" i="45"/>
  <c r="Z50" i="45"/>
  <c r="Y50" i="45"/>
  <c r="X50" i="45"/>
  <c r="W50" i="45"/>
  <c r="AB49" i="45"/>
  <c r="AA49" i="45"/>
  <c r="Z49" i="45"/>
  <c r="Y49" i="45"/>
  <c r="X49" i="45"/>
  <c r="W49" i="45"/>
  <c r="AB48" i="45"/>
  <c r="AA48" i="45"/>
  <c r="Z48" i="45"/>
  <c r="Y48" i="45"/>
  <c r="X48" i="45"/>
  <c r="W48" i="45"/>
  <c r="AB47" i="45"/>
  <c r="AA47" i="45"/>
  <c r="Z47" i="45"/>
  <c r="Y47" i="45"/>
  <c r="X47" i="45"/>
  <c r="W47" i="45"/>
  <c r="AB46" i="45"/>
  <c r="AA46" i="45"/>
  <c r="Z46" i="45"/>
  <c r="Y46" i="45"/>
  <c r="X46" i="45"/>
  <c r="W46" i="45"/>
  <c r="AB45" i="45"/>
  <c r="AA45" i="45"/>
  <c r="Z45" i="45"/>
  <c r="Y45" i="45"/>
  <c r="X45" i="45"/>
  <c r="W45" i="45"/>
  <c r="AB44" i="45"/>
  <c r="AA44" i="45"/>
  <c r="Z44" i="45"/>
  <c r="Y44" i="45"/>
  <c r="X44" i="45"/>
  <c r="W44" i="45"/>
  <c r="AB43" i="45"/>
  <c r="AA43" i="45"/>
  <c r="Z43" i="45"/>
  <c r="Y43" i="45"/>
  <c r="X43" i="45"/>
  <c r="W43" i="45"/>
  <c r="V50" i="45"/>
  <c r="V49" i="45"/>
  <c r="V48" i="45"/>
  <c r="V47" i="45"/>
  <c r="V46" i="45"/>
  <c r="V45" i="45"/>
  <c r="V44" i="45"/>
  <c r="V43" i="45"/>
  <c r="U48" i="45"/>
  <c r="U47" i="45"/>
  <c r="U46" i="45"/>
  <c r="U45" i="45"/>
  <c r="U44" i="45"/>
  <c r="U43" i="45"/>
  <c r="U49" i="45"/>
  <c r="S47" i="45"/>
  <c r="S46" i="45"/>
  <c r="S45" i="45"/>
  <c r="S44" i="45"/>
  <c r="T43" i="45"/>
  <c r="S43"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S42" i="45"/>
  <c r="AC41" i="45"/>
  <c r="AD41" i="45"/>
  <c r="AE41" i="45"/>
  <c r="AF41" i="45"/>
  <c r="AG41" i="45"/>
  <c r="AH41" i="45"/>
  <c r="AI41" i="45"/>
  <c r="AJ41" i="45"/>
  <c r="AK41" i="45"/>
  <c r="AL41" i="45"/>
  <c r="AM41" i="45"/>
  <c r="AN41" i="45"/>
  <c r="AO41" i="45"/>
  <c r="AP41" i="45"/>
  <c r="AQ41" i="45"/>
  <c r="AR41" i="45"/>
  <c r="AS41" i="45"/>
  <c r="AT41" i="45"/>
  <c r="AU41" i="45"/>
  <c r="AV41" i="45"/>
  <c r="AW41" i="45"/>
  <c r="AX41" i="45"/>
  <c r="AB41" i="45"/>
  <c r="AA41" i="45"/>
  <c r="Z41" i="45"/>
  <c r="Y41" i="45"/>
  <c r="X41" i="45"/>
  <c r="W41" i="45"/>
  <c r="V41" i="45"/>
  <c r="U41" i="45"/>
  <c r="AY41" i="45"/>
  <c r="AZ41" i="45"/>
  <c r="BA41" i="45"/>
  <c r="BB41" i="45"/>
  <c r="BC41" i="45"/>
  <c r="BD41" i="45"/>
  <c r="AY40" i="45"/>
  <c r="AZ40" i="45"/>
  <c r="BA40" i="45"/>
  <c r="BB40" i="45"/>
  <c r="BC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8" i="45"/>
  <c r="T47" i="45"/>
  <c r="T46" i="45"/>
  <c r="T45" i="45"/>
  <c r="T44" i="45"/>
  <c r="T42" i="45"/>
  <c r="T41" i="45"/>
  <c r="T40" i="45"/>
  <c r="S41" i="45"/>
  <c r="S40" i="45"/>
  <c r="S39" i="45"/>
  <c r="R46" i="45"/>
  <c r="R45" i="45"/>
  <c r="R44" i="45"/>
  <c r="R43" i="45"/>
  <c r="R42" i="45"/>
  <c r="R41" i="45"/>
  <c r="R40" i="45"/>
  <c r="R39" i="45"/>
  <c r="Q45" i="45"/>
  <c r="Q44" i="45"/>
  <c r="Q43" i="45"/>
  <c r="Q42" i="45"/>
  <c r="Q41" i="45"/>
  <c r="Q40" i="45"/>
  <c r="Q39" i="45"/>
  <c r="P44" i="45"/>
  <c r="P43" i="45"/>
  <c r="P42" i="45"/>
  <c r="P41" i="45"/>
  <c r="P40" i="45"/>
  <c r="P39" i="45"/>
  <c r="O43" i="45"/>
  <c r="O42" i="45"/>
  <c r="O41" i="45"/>
  <c r="O40" i="45"/>
  <c r="O39" i="45"/>
  <c r="N42" i="45"/>
  <c r="N41" i="45"/>
  <c r="N40" i="45"/>
  <c r="N39" i="45"/>
  <c r="M41" i="45"/>
  <c r="M40" i="45"/>
  <c r="M39" i="45"/>
  <c r="L41" i="45"/>
  <c r="L40" i="45"/>
  <c r="L39" i="45"/>
  <c r="K40" i="45"/>
  <c r="K39" i="45"/>
  <c r="T39" i="45"/>
  <c r="U39" i="45"/>
  <c r="V39" i="45"/>
  <c r="W39" i="45"/>
  <c r="X39" i="45"/>
  <c r="Y39" i="45"/>
  <c r="Z39" i="45"/>
  <c r="AA39" i="45"/>
  <c r="AB39" i="45"/>
  <c r="AC39" i="45"/>
  <c r="AD39" i="45"/>
  <c r="AE39" i="45"/>
  <c r="AF39" i="45"/>
  <c r="AG39" i="45"/>
  <c r="AH39" i="45"/>
  <c r="AI39" i="45"/>
  <c r="AJ39" i="45"/>
  <c r="AK39" i="45"/>
  <c r="AL39" i="45"/>
  <c r="AM39" i="45"/>
  <c r="AN39" i="45"/>
  <c r="AO39" i="45"/>
  <c r="AP39" i="45"/>
  <c r="AQ39" i="45"/>
  <c r="AR39" i="45"/>
  <c r="AS39" i="45"/>
  <c r="AT39" i="45"/>
  <c r="AU39" i="45"/>
  <c r="AV39" i="45"/>
  <c r="AW39" i="45"/>
  <c r="AX39" i="45"/>
  <c r="AY39" i="45"/>
  <c r="AZ39" i="45"/>
  <c r="BA39" i="45"/>
  <c r="BB39" i="45"/>
  <c r="J39"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O38" i="45"/>
  <c r="N38" i="45"/>
  <c r="M38" i="45"/>
  <c r="L38" i="45"/>
  <c r="K38" i="45"/>
  <c r="J38"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S37" i="45"/>
  <c r="R37" i="45"/>
  <c r="Q37" i="45"/>
  <c r="P37" i="45"/>
  <c r="O37" i="45"/>
  <c r="N37" i="45"/>
  <c r="M37" i="45"/>
  <c r="L37" i="45"/>
  <c r="K37" i="45"/>
  <c r="J37" i="45"/>
  <c r="I37"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I36" i="45"/>
  <c r="H36" i="45"/>
  <c r="G36" i="45"/>
  <c r="AI64" i="45"/>
  <c r="N43" i="45"/>
  <c r="AH33" i="45"/>
  <c r="AH63" i="45"/>
  <c r="AG62" i="45"/>
  <c r="AF61" i="45"/>
  <c r="AE60" i="45"/>
  <c r="AD59" i="45"/>
  <c r="AC58" i="45"/>
  <c r="AB57" i="45"/>
  <c r="AA56" i="45"/>
  <c r="Z55" i="45"/>
  <c r="Y54" i="45"/>
  <c r="X53" i="45"/>
  <c r="W52" i="45"/>
  <c r="V51" i="45"/>
  <c r="U50" i="45"/>
  <c r="T49" i="45"/>
  <c r="S48" i="45"/>
  <c r="R47" i="45"/>
  <c r="Q46" i="45"/>
  <c r="P45" i="45"/>
  <c r="O44" i="45"/>
  <c r="M42" i="45"/>
  <c r="I38" i="45"/>
  <c r="H37" i="45"/>
  <c r="M68" i="52" l="1"/>
  <c r="M68" i="51"/>
  <c r="N66" i="50"/>
  <c r="M67" i="50"/>
  <c r="M69" i="50" s="1"/>
  <c r="M70" i="50" s="1"/>
  <c r="M83" i="50" s="1"/>
  <c r="M86" i="50" s="1"/>
  <c r="M87" i="50" s="1"/>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E93" i="45"/>
  <c r="AL18"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E35" i="44"/>
  <c r="N66" i="52" l="1"/>
  <c r="M67" i="52"/>
  <c r="M69" i="52" s="1"/>
  <c r="M70" i="52" s="1"/>
  <c r="M83" i="52" s="1"/>
  <c r="M86" i="52" s="1"/>
  <c r="M87" i="52" s="1"/>
  <c r="M67" i="51"/>
  <c r="M69" i="51" s="1"/>
  <c r="M70" i="51" s="1"/>
  <c r="M83" i="51" s="1"/>
  <c r="M86" i="51" s="1"/>
  <c r="M87" i="51" s="1"/>
  <c r="N66" i="51"/>
  <c r="N68" i="50"/>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BU41" i="48"/>
  <c r="BV41" i="48"/>
  <c r="BW41" i="48"/>
  <c r="BX41" i="48"/>
  <c r="BY41" i="48"/>
  <c r="BZ41" i="48"/>
  <c r="CA41" i="48"/>
  <c r="CB41" i="48"/>
  <c r="CC41" i="48"/>
  <c r="CD41" i="48"/>
  <c r="CE41" i="48"/>
  <c r="CF41" i="48"/>
  <c r="CG41"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BU42" i="48"/>
  <c r="BV42" i="48"/>
  <c r="BW42" i="48"/>
  <c r="BX42" i="48"/>
  <c r="BY42" i="48"/>
  <c r="BZ42" i="48"/>
  <c r="CA42" i="48"/>
  <c r="CB42" i="48"/>
  <c r="CC42" i="48"/>
  <c r="CD42" i="48"/>
  <c r="CE42" i="48"/>
  <c r="CF42" i="48"/>
  <c r="CG42"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BU43" i="48"/>
  <c r="BV43" i="48"/>
  <c r="BW43" i="48"/>
  <c r="BX43" i="48"/>
  <c r="BY43" i="48"/>
  <c r="BZ43" i="48"/>
  <c r="CA43" i="48"/>
  <c r="CB43" i="48"/>
  <c r="CC43" i="48"/>
  <c r="CD43" i="48"/>
  <c r="CE43" i="48"/>
  <c r="CF43" i="48"/>
  <c r="CG43"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BU44" i="48"/>
  <c r="BV44" i="48"/>
  <c r="BW44" i="48"/>
  <c r="BX44" i="48"/>
  <c r="BY44" i="48"/>
  <c r="BZ44" i="48"/>
  <c r="CA44" i="48"/>
  <c r="CB44" i="48"/>
  <c r="CC44" i="48"/>
  <c r="CD44" i="48"/>
  <c r="CE44" i="48"/>
  <c r="CF44" i="48"/>
  <c r="CG44"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BU45" i="48"/>
  <c r="BV45" i="48"/>
  <c r="BW45" i="48"/>
  <c r="BX45" i="48"/>
  <c r="BY45" i="48"/>
  <c r="BZ45" i="48"/>
  <c r="CA45" i="48"/>
  <c r="CB45" i="48"/>
  <c r="CC45" i="48"/>
  <c r="CD45" i="48"/>
  <c r="CE45" i="48"/>
  <c r="CF45" i="48"/>
  <c r="CG45"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BU46" i="48"/>
  <c r="BV46" i="48"/>
  <c r="BW46" i="48"/>
  <c r="BX46" i="48"/>
  <c r="BY46" i="48"/>
  <c r="BZ46" i="48"/>
  <c r="CA46" i="48"/>
  <c r="CB46" i="48"/>
  <c r="CC46" i="48"/>
  <c r="CD46" i="48"/>
  <c r="CE46" i="48"/>
  <c r="CF46" i="48"/>
  <c r="CG46"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BU47" i="48"/>
  <c r="BV47" i="48"/>
  <c r="BW47" i="48"/>
  <c r="BX47" i="48"/>
  <c r="BY47" i="48"/>
  <c r="BZ47" i="48"/>
  <c r="CA47" i="48"/>
  <c r="CB47" i="48"/>
  <c r="CC47" i="48"/>
  <c r="CD47" i="48"/>
  <c r="CE47" i="48"/>
  <c r="CF47" i="48"/>
  <c r="CG47"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BU48" i="48"/>
  <c r="BV48" i="48"/>
  <c r="BW48" i="48"/>
  <c r="BX48" i="48"/>
  <c r="BY48" i="48"/>
  <c r="BZ48" i="48"/>
  <c r="CA48" i="48"/>
  <c r="CB48" i="48"/>
  <c r="CC48" i="48"/>
  <c r="CD48" i="48"/>
  <c r="CE48" i="48"/>
  <c r="CF48" i="48"/>
  <c r="CG48"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BU49" i="48"/>
  <c r="BV49" i="48"/>
  <c r="BW49" i="48"/>
  <c r="BX49" i="48"/>
  <c r="BY49" i="48"/>
  <c r="BZ49" i="48"/>
  <c r="CA49" i="48"/>
  <c r="CB49" i="48"/>
  <c r="CC49" i="48"/>
  <c r="CD49" i="48"/>
  <c r="CE49" i="48"/>
  <c r="CF49" i="48"/>
  <c r="CG49"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BD50" i="48"/>
  <c r="BE50" i="48"/>
  <c r="BF50" i="48"/>
  <c r="BG50" i="48"/>
  <c r="BH50" i="48"/>
  <c r="BI50" i="48"/>
  <c r="BJ50" i="48"/>
  <c r="BK50" i="48"/>
  <c r="BL50" i="48"/>
  <c r="BM50" i="48"/>
  <c r="BN50" i="48"/>
  <c r="BO50" i="48"/>
  <c r="BP50" i="48"/>
  <c r="BQ50" i="48"/>
  <c r="BR50" i="48"/>
  <c r="BS50" i="48"/>
  <c r="BT50" i="48"/>
  <c r="BU50" i="48"/>
  <c r="BV50" i="48"/>
  <c r="BW50" i="48"/>
  <c r="BX50" i="48"/>
  <c r="BY50" i="48"/>
  <c r="BZ50" i="48"/>
  <c r="CA50" i="48"/>
  <c r="CB50" i="48"/>
  <c r="CC50" i="48"/>
  <c r="CD50" i="48"/>
  <c r="CE50" i="48"/>
  <c r="CF50" i="48"/>
  <c r="CG50"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BD51" i="48"/>
  <c r="BE51" i="48"/>
  <c r="BF51" i="48"/>
  <c r="BG51" i="48"/>
  <c r="BH51" i="48"/>
  <c r="BI51" i="48"/>
  <c r="BJ51" i="48"/>
  <c r="BK51" i="48"/>
  <c r="BL51" i="48"/>
  <c r="BM51" i="48"/>
  <c r="BN51" i="48"/>
  <c r="BO51" i="48"/>
  <c r="BP51" i="48"/>
  <c r="BQ51" i="48"/>
  <c r="BR51" i="48"/>
  <c r="BS51" i="48"/>
  <c r="BT51" i="48"/>
  <c r="BU51" i="48"/>
  <c r="BV51" i="48"/>
  <c r="BW51" i="48"/>
  <c r="BX51" i="48"/>
  <c r="BY51" i="48"/>
  <c r="BZ51" i="48"/>
  <c r="CA51" i="48"/>
  <c r="CB51" i="48"/>
  <c r="CC51" i="48"/>
  <c r="CD51" i="48"/>
  <c r="CE51" i="48"/>
  <c r="CF51" i="48"/>
  <c r="CG51" i="48"/>
  <c r="C52" i="48"/>
  <c r="D52" i="48"/>
  <c r="E52" i="48"/>
  <c r="F52" i="48"/>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BQ52" i="48"/>
  <c r="BR52" i="48"/>
  <c r="BS52" i="48"/>
  <c r="BT52" i="48"/>
  <c r="BU52" i="48"/>
  <c r="BV52" i="48"/>
  <c r="BW52" i="48"/>
  <c r="BX52" i="48"/>
  <c r="BY52" i="48"/>
  <c r="BZ52" i="48"/>
  <c r="CA52" i="48"/>
  <c r="CB52" i="48"/>
  <c r="CC52" i="48"/>
  <c r="CD52" i="48"/>
  <c r="CE52" i="48"/>
  <c r="CF52" i="48"/>
  <c r="CG52" i="48"/>
  <c r="C53" i="48"/>
  <c r="D53" i="48"/>
  <c r="E53" i="48"/>
  <c r="F53" i="48"/>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BQ53" i="48"/>
  <c r="BR53" i="48"/>
  <c r="BS53" i="48"/>
  <c r="BT53" i="48"/>
  <c r="BU53" i="48"/>
  <c r="BV53" i="48"/>
  <c r="BW53" i="48"/>
  <c r="BX53" i="48"/>
  <c r="BY53" i="48"/>
  <c r="BZ53" i="48"/>
  <c r="CA53" i="48"/>
  <c r="CB53" i="48"/>
  <c r="CC53" i="48"/>
  <c r="CD53" i="48"/>
  <c r="CE53" i="48"/>
  <c r="CF53" i="48"/>
  <c r="CG53" i="48"/>
  <c r="C54" i="48"/>
  <c r="D54" i="48"/>
  <c r="E54" i="48"/>
  <c r="F54" i="48"/>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55" i="48"/>
  <c r="D55" i="48"/>
  <c r="E55" i="48"/>
  <c r="F55" i="48"/>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BQ55" i="48"/>
  <c r="BR55" i="48"/>
  <c r="BS55" i="48"/>
  <c r="BT55" i="48"/>
  <c r="BU55" i="48"/>
  <c r="BV55" i="48"/>
  <c r="BW55" i="48"/>
  <c r="BX55" i="48"/>
  <c r="BY55" i="48"/>
  <c r="BZ55" i="48"/>
  <c r="CA55" i="48"/>
  <c r="CB55" i="48"/>
  <c r="CC55" i="48"/>
  <c r="CD55" i="48"/>
  <c r="CE55" i="48"/>
  <c r="CF55" i="48"/>
  <c r="CG55" i="48"/>
  <c r="C56" i="48"/>
  <c r="D56" i="48"/>
  <c r="E56" i="48"/>
  <c r="F56" i="48"/>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BQ56" i="48"/>
  <c r="BR56" i="48"/>
  <c r="BS56" i="48"/>
  <c r="BT56" i="48"/>
  <c r="BU56" i="48"/>
  <c r="BV56" i="48"/>
  <c r="BW56" i="48"/>
  <c r="BX56" i="48"/>
  <c r="BY56" i="48"/>
  <c r="BZ56" i="48"/>
  <c r="CA56" i="48"/>
  <c r="CB56" i="48"/>
  <c r="CC56" i="48"/>
  <c r="CD56" i="48"/>
  <c r="CE56" i="48"/>
  <c r="CF56" i="48"/>
  <c r="CG56" i="48"/>
  <c r="C57" i="48"/>
  <c r="D57" i="48"/>
  <c r="E57" i="48"/>
  <c r="F57" i="48"/>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BQ57" i="48"/>
  <c r="BR57" i="48"/>
  <c r="BS57" i="48"/>
  <c r="BT57" i="48"/>
  <c r="BU57" i="48"/>
  <c r="BV57" i="48"/>
  <c r="BW57" i="48"/>
  <c r="BX57" i="48"/>
  <c r="BY57" i="48"/>
  <c r="BZ57" i="48"/>
  <c r="CA57" i="48"/>
  <c r="CB57" i="48"/>
  <c r="CC57" i="48"/>
  <c r="CD57" i="48"/>
  <c r="CE57" i="48"/>
  <c r="CF57" i="48"/>
  <c r="CG57" i="48"/>
  <c r="C58"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BQ58" i="48"/>
  <c r="BR58" i="48"/>
  <c r="BS58" i="48"/>
  <c r="BT58" i="48"/>
  <c r="BU58" i="48"/>
  <c r="BV58" i="48"/>
  <c r="BW58" i="48"/>
  <c r="BX58" i="48"/>
  <c r="BY58" i="48"/>
  <c r="BZ58" i="48"/>
  <c r="CA58" i="48"/>
  <c r="CB58" i="48"/>
  <c r="CC58" i="48"/>
  <c r="CD58" i="48"/>
  <c r="CE58" i="48"/>
  <c r="CF58" i="48"/>
  <c r="CG58" i="48"/>
  <c r="C59" i="48"/>
  <c r="D59" i="48"/>
  <c r="E59" i="48"/>
  <c r="F59" i="48"/>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BQ59" i="48"/>
  <c r="BR59" i="48"/>
  <c r="BS59" i="48"/>
  <c r="BT59" i="48"/>
  <c r="BU59" i="48"/>
  <c r="BV59" i="48"/>
  <c r="BW59" i="48"/>
  <c r="BX59" i="48"/>
  <c r="BY59" i="48"/>
  <c r="BZ59" i="48"/>
  <c r="CA59" i="48"/>
  <c r="CB59" i="48"/>
  <c r="CC59" i="48"/>
  <c r="CD59" i="48"/>
  <c r="CE59" i="48"/>
  <c r="CF59" i="48"/>
  <c r="CG59" i="48"/>
  <c r="C60" i="48"/>
  <c r="D60" i="48"/>
  <c r="E60" i="48"/>
  <c r="F60" i="48"/>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BQ60" i="48"/>
  <c r="BR60" i="48"/>
  <c r="BS60" i="48"/>
  <c r="BT60" i="48"/>
  <c r="BU60" i="48"/>
  <c r="BV60" i="48"/>
  <c r="BW60" i="48"/>
  <c r="BX60" i="48"/>
  <c r="BY60" i="48"/>
  <c r="BZ60" i="48"/>
  <c r="CA60" i="48"/>
  <c r="CB60" i="48"/>
  <c r="CC60" i="48"/>
  <c r="CD60" i="48"/>
  <c r="CE60" i="48"/>
  <c r="CF60" i="48"/>
  <c r="CG60" i="48"/>
  <c r="C61" i="48"/>
  <c r="D61" i="48"/>
  <c r="E61" i="48"/>
  <c r="F61" i="48"/>
  <c r="G61" i="48"/>
  <c r="H61" i="48"/>
  <c r="I61" i="48"/>
  <c r="J61" i="48"/>
  <c r="K61" i="48"/>
  <c r="L61" i="48"/>
  <c r="M61" i="48"/>
  <c r="N61" i="48"/>
  <c r="O61" i="48"/>
  <c r="P61" i="48"/>
  <c r="Q61" i="48"/>
  <c r="R61" i="48"/>
  <c r="S61" i="48"/>
  <c r="T61" i="48"/>
  <c r="U61" i="48"/>
  <c r="V61" i="48"/>
  <c r="W61" i="48"/>
  <c r="X61" i="48"/>
  <c r="Y61" i="48"/>
  <c r="Z61" i="48"/>
  <c r="AA61" i="48"/>
  <c r="AB61" i="48"/>
  <c r="AC61" i="48"/>
  <c r="AD61" i="48"/>
  <c r="AE61" i="48"/>
  <c r="AF61" i="48"/>
  <c r="AG61" i="48"/>
  <c r="AH61" i="48"/>
  <c r="AI61" i="48"/>
  <c r="AJ61" i="48"/>
  <c r="AK61" i="48"/>
  <c r="AL61" i="48"/>
  <c r="AM61" i="48"/>
  <c r="AN61" i="48"/>
  <c r="AO61" i="48"/>
  <c r="AP61" i="48"/>
  <c r="AQ61" i="48"/>
  <c r="AR61" i="48"/>
  <c r="AS61" i="48"/>
  <c r="AT61" i="48"/>
  <c r="AU61" i="48"/>
  <c r="AV61" i="48"/>
  <c r="AW61" i="48"/>
  <c r="AX61" i="48"/>
  <c r="AY61" i="48"/>
  <c r="AZ61" i="48"/>
  <c r="BA61" i="48"/>
  <c r="BB61" i="48"/>
  <c r="BC61" i="48"/>
  <c r="BD61" i="48"/>
  <c r="BE61" i="48"/>
  <c r="BF61" i="48"/>
  <c r="BG61" i="48"/>
  <c r="BH61" i="48"/>
  <c r="BI61" i="48"/>
  <c r="BJ61" i="48"/>
  <c r="BK61" i="48"/>
  <c r="BL61" i="48"/>
  <c r="BM61" i="48"/>
  <c r="BN61" i="48"/>
  <c r="BO61" i="48"/>
  <c r="BP61" i="48"/>
  <c r="BQ61" i="48"/>
  <c r="BR61" i="48"/>
  <c r="BS61" i="48"/>
  <c r="BT61" i="48"/>
  <c r="BU61" i="48"/>
  <c r="BV61" i="48"/>
  <c r="BW61" i="48"/>
  <c r="BX61" i="48"/>
  <c r="BY61" i="48"/>
  <c r="BZ61" i="48"/>
  <c r="CA61" i="48"/>
  <c r="CB61" i="48"/>
  <c r="CC61" i="48"/>
  <c r="CD61" i="48"/>
  <c r="CE61" i="48"/>
  <c r="CF61" i="48"/>
  <c r="CG61" i="48"/>
  <c r="C62" i="48"/>
  <c r="D62" i="48"/>
  <c r="E62" i="48"/>
  <c r="F62" i="48"/>
  <c r="G62" i="48"/>
  <c r="H62" i="48"/>
  <c r="I62" i="48"/>
  <c r="J62" i="48"/>
  <c r="K62" i="48"/>
  <c r="L62" i="48"/>
  <c r="M62" i="48"/>
  <c r="N62" i="48"/>
  <c r="O62" i="48"/>
  <c r="P62" i="48"/>
  <c r="Q62" i="48"/>
  <c r="R62" i="48"/>
  <c r="S62" i="48"/>
  <c r="T62" i="48"/>
  <c r="U62" i="48"/>
  <c r="V62" i="48"/>
  <c r="W62" i="48"/>
  <c r="X62" i="48"/>
  <c r="Y62" i="48"/>
  <c r="Z62" i="48"/>
  <c r="AA62" i="48"/>
  <c r="AB62" i="48"/>
  <c r="AC62" i="48"/>
  <c r="AD62" i="48"/>
  <c r="AE62" i="48"/>
  <c r="AF62" i="48"/>
  <c r="AG62" i="48"/>
  <c r="AH62" i="48"/>
  <c r="AI62" i="48"/>
  <c r="AJ62" i="48"/>
  <c r="AK62" i="48"/>
  <c r="AL62" i="48"/>
  <c r="AM62" i="48"/>
  <c r="AN62" i="48"/>
  <c r="AO62" i="48"/>
  <c r="AP62" i="48"/>
  <c r="AQ62" i="48"/>
  <c r="AR62" i="48"/>
  <c r="AS62" i="48"/>
  <c r="AT62" i="48"/>
  <c r="AU62" i="48"/>
  <c r="AV62" i="48"/>
  <c r="AW62" i="48"/>
  <c r="AX62" i="48"/>
  <c r="AY62" i="48"/>
  <c r="AZ62" i="48"/>
  <c r="BA62" i="48"/>
  <c r="BB62" i="48"/>
  <c r="BC62" i="48"/>
  <c r="BD62" i="48"/>
  <c r="BE62" i="48"/>
  <c r="BF62" i="48"/>
  <c r="BG62" i="48"/>
  <c r="BH62" i="48"/>
  <c r="BI62" i="48"/>
  <c r="BJ62" i="48"/>
  <c r="BK62" i="48"/>
  <c r="BL62" i="48"/>
  <c r="BM62" i="48"/>
  <c r="BN62" i="48"/>
  <c r="BO62" i="48"/>
  <c r="BP62" i="48"/>
  <c r="BQ62" i="48"/>
  <c r="BR62" i="48"/>
  <c r="BS62" i="48"/>
  <c r="BT62" i="48"/>
  <c r="BU62" i="48"/>
  <c r="BV62" i="48"/>
  <c r="BW62" i="48"/>
  <c r="BX62" i="48"/>
  <c r="BY62" i="48"/>
  <c r="BZ62" i="48"/>
  <c r="CA62" i="48"/>
  <c r="CB62" i="48"/>
  <c r="CC62" i="48"/>
  <c r="CD62" i="48"/>
  <c r="CE62" i="48"/>
  <c r="CF62" i="48"/>
  <c r="CG62" i="48"/>
  <c r="C63" i="48"/>
  <c r="D63" i="48"/>
  <c r="E63" i="48"/>
  <c r="F63" i="48"/>
  <c r="G63" i="48"/>
  <c r="H63" i="48"/>
  <c r="I63" i="48"/>
  <c r="J63" i="48"/>
  <c r="K63" i="48"/>
  <c r="L63" i="48"/>
  <c r="M63" i="48"/>
  <c r="N63" i="48"/>
  <c r="O63" i="48"/>
  <c r="P63" i="48"/>
  <c r="Q63" i="48"/>
  <c r="R63" i="48"/>
  <c r="S63" i="48"/>
  <c r="T63" i="48"/>
  <c r="U63" i="48"/>
  <c r="V63" i="48"/>
  <c r="W63" i="48"/>
  <c r="X63" i="48"/>
  <c r="Y63" i="48"/>
  <c r="Z63" i="48"/>
  <c r="AA63" i="48"/>
  <c r="AB63" i="48"/>
  <c r="AC63" i="48"/>
  <c r="AD63" i="48"/>
  <c r="AE63" i="48"/>
  <c r="AF63" i="48"/>
  <c r="AG63" i="48"/>
  <c r="AH63" i="48"/>
  <c r="AI63" i="48"/>
  <c r="AJ63" i="48"/>
  <c r="AK63" i="48"/>
  <c r="AL63" i="48"/>
  <c r="AM63" i="48"/>
  <c r="AN63" i="48"/>
  <c r="AO63" i="48"/>
  <c r="AP63" i="48"/>
  <c r="AQ63" i="48"/>
  <c r="AR63" i="48"/>
  <c r="AS63" i="48"/>
  <c r="AT63" i="48"/>
  <c r="AU63" i="48"/>
  <c r="AV63" i="48"/>
  <c r="AW63" i="48"/>
  <c r="AX63" i="48"/>
  <c r="AY63" i="48"/>
  <c r="AZ63" i="48"/>
  <c r="BA63" i="48"/>
  <c r="BB63" i="48"/>
  <c r="BC63" i="48"/>
  <c r="BD63" i="48"/>
  <c r="BE63" i="48"/>
  <c r="BF63" i="48"/>
  <c r="BG63" i="48"/>
  <c r="BH63" i="48"/>
  <c r="BI63" i="48"/>
  <c r="BJ63" i="48"/>
  <c r="BK63" i="48"/>
  <c r="BL63" i="48"/>
  <c r="BM63" i="48"/>
  <c r="BN63" i="48"/>
  <c r="BO63" i="48"/>
  <c r="BP63" i="48"/>
  <c r="BQ63" i="48"/>
  <c r="BR63" i="48"/>
  <c r="BS63" i="48"/>
  <c r="BT63" i="48"/>
  <c r="BU63" i="48"/>
  <c r="BV63" i="48"/>
  <c r="BW63" i="48"/>
  <c r="BX63" i="48"/>
  <c r="BY63" i="48"/>
  <c r="BZ63" i="48"/>
  <c r="CA63" i="48"/>
  <c r="CB63" i="48"/>
  <c r="CC63" i="48"/>
  <c r="CD63" i="48"/>
  <c r="CE63" i="48"/>
  <c r="CF63" i="48"/>
  <c r="CG63" i="48"/>
  <c r="C6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M64" i="48"/>
  <c r="AN64" i="48"/>
  <c r="AO64" i="48"/>
  <c r="AP64" i="48"/>
  <c r="AQ64" i="48"/>
  <c r="AR64" i="48"/>
  <c r="AS64" i="48"/>
  <c r="AT64" i="48"/>
  <c r="AU64" i="48"/>
  <c r="AV64" i="48"/>
  <c r="AW64" i="48"/>
  <c r="AX64" i="48"/>
  <c r="AY64" i="48"/>
  <c r="AZ64" i="48"/>
  <c r="BA64" i="48"/>
  <c r="BB64" i="48"/>
  <c r="BC64" i="48"/>
  <c r="BD64" i="48"/>
  <c r="BE64" i="48"/>
  <c r="BF64" i="48"/>
  <c r="BG64" i="48"/>
  <c r="BH64" i="48"/>
  <c r="BI64" i="48"/>
  <c r="BJ64" i="48"/>
  <c r="BK64" i="48"/>
  <c r="BL64" i="48"/>
  <c r="BM64" i="48"/>
  <c r="BN64" i="48"/>
  <c r="BO64" i="48"/>
  <c r="BP64" i="48"/>
  <c r="BQ64" i="48"/>
  <c r="BR64" i="48"/>
  <c r="BS64" i="48"/>
  <c r="BT64" i="48"/>
  <c r="BU64" i="48"/>
  <c r="BV64" i="48"/>
  <c r="BW64" i="48"/>
  <c r="BX64" i="48"/>
  <c r="BY64" i="48"/>
  <c r="BZ64" i="48"/>
  <c r="CA64" i="48"/>
  <c r="CB64" i="48"/>
  <c r="CC64" i="48"/>
  <c r="CD64" i="48"/>
  <c r="CE64" i="48"/>
  <c r="CF64" i="48"/>
  <c r="CG64" i="48"/>
  <c r="C65" i="48"/>
  <c r="D65"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AH65" i="48"/>
  <c r="AI65" i="48"/>
  <c r="AJ65" i="48"/>
  <c r="AK65" i="48"/>
  <c r="AL65" i="48"/>
  <c r="AM65" i="48"/>
  <c r="AN65" i="48"/>
  <c r="AO65" i="48"/>
  <c r="AP65" i="48"/>
  <c r="AQ65" i="48"/>
  <c r="AR65" i="48"/>
  <c r="AS65" i="48"/>
  <c r="AT65" i="48"/>
  <c r="AU65" i="48"/>
  <c r="AV65" i="48"/>
  <c r="AW65" i="48"/>
  <c r="AX65" i="48"/>
  <c r="AY65" i="48"/>
  <c r="AZ65" i="48"/>
  <c r="BA65" i="48"/>
  <c r="BB65" i="48"/>
  <c r="BC65" i="48"/>
  <c r="BD65" i="48"/>
  <c r="BE65" i="48"/>
  <c r="BF65" i="48"/>
  <c r="BG65" i="48"/>
  <c r="BH65" i="48"/>
  <c r="BI65" i="48"/>
  <c r="BJ65" i="48"/>
  <c r="BK65" i="48"/>
  <c r="BL65" i="48"/>
  <c r="BM65" i="48"/>
  <c r="BN65" i="48"/>
  <c r="BO65" i="48"/>
  <c r="BP65" i="48"/>
  <c r="BQ65" i="48"/>
  <c r="BR65" i="48"/>
  <c r="BS65" i="48"/>
  <c r="BT65" i="48"/>
  <c r="BU65" i="48"/>
  <c r="BV65" i="48"/>
  <c r="BW65" i="48"/>
  <c r="BX65" i="48"/>
  <c r="BY65" i="48"/>
  <c r="BZ65" i="48"/>
  <c r="CA65" i="48"/>
  <c r="CB65" i="48"/>
  <c r="CC65" i="48"/>
  <c r="CD65" i="48"/>
  <c r="CE65" i="48"/>
  <c r="CF65" i="48"/>
  <c r="CG65" i="48"/>
  <c r="C66" i="4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AV66" i="48"/>
  <c r="AW66" i="48"/>
  <c r="AX66" i="48"/>
  <c r="AY66" i="48"/>
  <c r="AZ66" i="48"/>
  <c r="BA66" i="48"/>
  <c r="BB66" i="48"/>
  <c r="BC66" i="48"/>
  <c r="BD66" i="48"/>
  <c r="BE66" i="48"/>
  <c r="BF66" i="48"/>
  <c r="BG66" i="48"/>
  <c r="BH66" i="48"/>
  <c r="BI66" i="48"/>
  <c r="BJ66" i="48"/>
  <c r="BK66" i="48"/>
  <c r="BL66" i="48"/>
  <c r="BM66" i="48"/>
  <c r="BN66" i="48"/>
  <c r="BO66" i="48"/>
  <c r="BP66" i="48"/>
  <c r="BQ66" i="48"/>
  <c r="BR66" i="48"/>
  <c r="BS66" i="48"/>
  <c r="BT66" i="48"/>
  <c r="BU66" i="48"/>
  <c r="BV66" i="48"/>
  <c r="BW66" i="48"/>
  <c r="BX66" i="48"/>
  <c r="BY66" i="48"/>
  <c r="BZ66" i="48"/>
  <c r="CA66" i="48"/>
  <c r="CB66" i="48"/>
  <c r="CC66" i="48"/>
  <c r="CD66" i="48"/>
  <c r="CE66" i="48"/>
  <c r="CF66" i="48"/>
  <c r="CG66" i="48"/>
  <c r="C67" i="48"/>
  <c r="D67" i="48"/>
  <c r="E67" i="48"/>
  <c r="F67" i="48"/>
  <c r="G67" i="48"/>
  <c r="H67" i="48"/>
  <c r="I67" i="48"/>
  <c r="J67" i="48"/>
  <c r="K67" i="48"/>
  <c r="L67" i="48"/>
  <c r="M67" i="48"/>
  <c r="N67" i="48"/>
  <c r="O67" i="48"/>
  <c r="P67" i="48"/>
  <c r="Q67" i="48"/>
  <c r="R67" i="48"/>
  <c r="S67" i="48"/>
  <c r="T67" i="48"/>
  <c r="U67" i="48"/>
  <c r="V67" i="48"/>
  <c r="W67" i="48"/>
  <c r="X67" i="48"/>
  <c r="Y67" i="48"/>
  <c r="Z67" i="48"/>
  <c r="AA67" i="48"/>
  <c r="AB67" i="48"/>
  <c r="AC67" i="48"/>
  <c r="AD67" i="48"/>
  <c r="AE67" i="48"/>
  <c r="AF67" i="48"/>
  <c r="AG67" i="48"/>
  <c r="AH67" i="48"/>
  <c r="AI67" i="48"/>
  <c r="AJ67" i="48"/>
  <c r="AK67" i="48"/>
  <c r="AL67" i="48"/>
  <c r="AM67" i="48"/>
  <c r="AN67" i="48"/>
  <c r="AO67" i="48"/>
  <c r="AP67" i="48"/>
  <c r="AQ67" i="48"/>
  <c r="AR67" i="48"/>
  <c r="AS67" i="48"/>
  <c r="AT67" i="48"/>
  <c r="AU67" i="48"/>
  <c r="AV67" i="48"/>
  <c r="AW67" i="48"/>
  <c r="AX67" i="48"/>
  <c r="AY67" i="48"/>
  <c r="AZ67" i="48"/>
  <c r="BA67" i="48"/>
  <c r="BB67" i="48"/>
  <c r="BC67" i="48"/>
  <c r="BD67" i="48"/>
  <c r="BE67" i="48"/>
  <c r="BF67" i="48"/>
  <c r="BG67" i="48"/>
  <c r="BH67" i="48"/>
  <c r="BI67" i="48"/>
  <c r="BJ67" i="48"/>
  <c r="BK67" i="48"/>
  <c r="BL67" i="48"/>
  <c r="BM67" i="48"/>
  <c r="BN67" i="48"/>
  <c r="BO67" i="48"/>
  <c r="BP67" i="48"/>
  <c r="BQ67" i="48"/>
  <c r="BR67" i="48"/>
  <c r="BS67" i="48"/>
  <c r="BT67" i="48"/>
  <c r="BU67" i="48"/>
  <c r="BV67" i="48"/>
  <c r="BW67" i="48"/>
  <c r="BX67" i="48"/>
  <c r="BY67" i="48"/>
  <c r="BZ67" i="48"/>
  <c r="CA67" i="48"/>
  <c r="CB67" i="48"/>
  <c r="CC67" i="48"/>
  <c r="CD67" i="48"/>
  <c r="CE67" i="48"/>
  <c r="CF67" i="48"/>
  <c r="CG67" i="48"/>
  <c r="C68" i="48"/>
  <c r="D68" i="48"/>
  <c r="E68" i="48"/>
  <c r="F68" i="48"/>
  <c r="G68" i="48"/>
  <c r="H68" i="48"/>
  <c r="I68" i="48"/>
  <c r="J68" i="48"/>
  <c r="K68" i="48"/>
  <c r="L68" i="48"/>
  <c r="M68" i="48"/>
  <c r="N68" i="48"/>
  <c r="O68" i="48"/>
  <c r="P68" i="48"/>
  <c r="Q68" i="48"/>
  <c r="R68" i="48"/>
  <c r="S68" i="48"/>
  <c r="T68" i="48"/>
  <c r="U68" i="48"/>
  <c r="V68" i="48"/>
  <c r="W68" i="48"/>
  <c r="X68" i="48"/>
  <c r="Y68" i="48"/>
  <c r="Z68" i="48"/>
  <c r="AA68" i="48"/>
  <c r="AB68" i="48"/>
  <c r="AC68" i="48"/>
  <c r="AD68" i="48"/>
  <c r="AE68" i="48"/>
  <c r="AF68" i="48"/>
  <c r="AG68" i="48"/>
  <c r="AH68" i="48"/>
  <c r="AI68" i="48"/>
  <c r="AJ68" i="48"/>
  <c r="AK68" i="48"/>
  <c r="AL68" i="48"/>
  <c r="AM68" i="48"/>
  <c r="AN68" i="48"/>
  <c r="AO68" i="48"/>
  <c r="AP68" i="48"/>
  <c r="AQ68" i="48"/>
  <c r="AR68" i="48"/>
  <c r="AS68" i="48"/>
  <c r="AT68" i="48"/>
  <c r="AU68" i="48"/>
  <c r="AV68" i="48"/>
  <c r="AW68" i="48"/>
  <c r="AX68" i="48"/>
  <c r="AY68" i="48"/>
  <c r="AZ68" i="48"/>
  <c r="BA68" i="48"/>
  <c r="BB68" i="48"/>
  <c r="BC68" i="48"/>
  <c r="BD68" i="48"/>
  <c r="BE68" i="48"/>
  <c r="BF68" i="48"/>
  <c r="BG68" i="48"/>
  <c r="BH68" i="48"/>
  <c r="BI68" i="48"/>
  <c r="BJ68" i="48"/>
  <c r="BK68" i="48"/>
  <c r="BL68" i="48"/>
  <c r="BM68" i="48"/>
  <c r="BN68" i="48"/>
  <c r="BO68" i="48"/>
  <c r="BP68" i="48"/>
  <c r="BQ68" i="48"/>
  <c r="BR68" i="48"/>
  <c r="BS68" i="48"/>
  <c r="BT68" i="48"/>
  <c r="BU68" i="48"/>
  <c r="BV68" i="48"/>
  <c r="BW68" i="48"/>
  <c r="BX68" i="48"/>
  <c r="BY68" i="48"/>
  <c r="BZ68" i="48"/>
  <c r="CA68" i="48"/>
  <c r="CB68" i="48"/>
  <c r="CC68" i="48"/>
  <c r="CD68" i="48"/>
  <c r="CE68" i="48"/>
  <c r="CF68" i="48"/>
  <c r="CG68" i="48"/>
  <c r="C69" i="48"/>
  <c r="D69" i="48"/>
  <c r="E69" i="48"/>
  <c r="F69" i="48"/>
  <c r="G69" i="48"/>
  <c r="H69" i="48"/>
  <c r="I69" i="48"/>
  <c r="J69" i="48"/>
  <c r="K69" i="48"/>
  <c r="L69" i="48"/>
  <c r="M69" i="48"/>
  <c r="N69" i="48"/>
  <c r="O69" i="48"/>
  <c r="P69" i="48"/>
  <c r="Q69" i="48"/>
  <c r="R69" i="48"/>
  <c r="S69" i="48"/>
  <c r="T69" i="48"/>
  <c r="U69" i="48"/>
  <c r="V69" i="48"/>
  <c r="W69" i="48"/>
  <c r="X69" i="48"/>
  <c r="Y69" i="48"/>
  <c r="Z69" i="48"/>
  <c r="AA69" i="48"/>
  <c r="AB69" i="48"/>
  <c r="AC69" i="48"/>
  <c r="AD69" i="48"/>
  <c r="AE69" i="48"/>
  <c r="AF69" i="48"/>
  <c r="AG69" i="48"/>
  <c r="AH69" i="48"/>
  <c r="AI69" i="48"/>
  <c r="AJ69" i="48"/>
  <c r="AK69" i="48"/>
  <c r="AL69" i="48"/>
  <c r="AM69" i="48"/>
  <c r="AN69" i="48"/>
  <c r="AO69" i="48"/>
  <c r="AP69" i="48"/>
  <c r="AQ69" i="48"/>
  <c r="AR69" i="48"/>
  <c r="AS69" i="48"/>
  <c r="AT69" i="48"/>
  <c r="AU69" i="48"/>
  <c r="AV69" i="48"/>
  <c r="AW69" i="48"/>
  <c r="AX69" i="48"/>
  <c r="AY69" i="48"/>
  <c r="AZ69" i="48"/>
  <c r="BA69" i="48"/>
  <c r="BB69" i="48"/>
  <c r="BC69" i="48"/>
  <c r="BD69" i="48"/>
  <c r="BE69" i="48"/>
  <c r="BF69" i="48"/>
  <c r="BG69" i="48"/>
  <c r="BH69" i="48"/>
  <c r="BI69" i="48"/>
  <c r="BJ69" i="48"/>
  <c r="BK69" i="48"/>
  <c r="BL69" i="48"/>
  <c r="BM69" i="48"/>
  <c r="BN69" i="48"/>
  <c r="BO69" i="48"/>
  <c r="BP69" i="48"/>
  <c r="BQ69" i="48"/>
  <c r="BR69" i="48"/>
  <c r="BS69" i="48"/>
  <c r="BT69" i="48"/>
  <c r="BU69" i="48"/>
  <c r="BV69" i="48"/>
  <c r="BW69" i="48"/>
  <c r="BX69" i="48"/>
  <c r="BY69" i="48"/>
  <c r="BZ69" i="48"/>
  <c r="CA69" i="48"/>
  <c r="CB69" i="48"/>
  <c r="CC69" i="48"/>
  <c r="CD69" i="48"/>
  <c r="CE69" i="48"/>
  <c r="CF69" i="48"/>
  <c r="CG69" i="48"/>
  <c r="C70" i="48"/>
  <c r="D70" i="48"/>
  <c r="E70" i="48"/>
  <c r="F70" i="48"/>
  <c r="G70" i="48"/>
  <c r="H70" i="48"/>
  <c r="I70" i="48"/>
  <c r="J70" i="48"/>
  <c r="K70" i="48"/>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AX70" i="48"/>
  <c r="AY70" i="48"/>
  <c r="AZ70" i="48"/>
  <c r="BA70" i="48"/>
  <c r="BB70" i="48"/>
  <c r="BC70" i="48"/>
  <c r="BD70" i="48"/>
  <c r="BE70" i="48"/>
  <c r="BF70" i="48"/>
  <c r="BG70" i="48"/>
  <c r="BH70" i="48"/>
  <c r="BI70" i="48"/>
  <c r="BJ70" i="48"/>
  <c r="BK70" i="48"/>
  <c r="BL70" i="48"/>
  <c r="BM70" i="48"/>
  <c r="BN70" i="48"/>
  <c r="BO70" i="48"/>
  <c r="BP70" i="48"/>
  <c r="BQ70" i="48"/>
  <c r="BR70" i="48"/>
  <c r="BS70" i="48"/>
  <c r="BT70" i="48"/>
  <c r="BU70" i="48"/>
  <c r="BV70" i="48"/>
  <c r="BW70" i="48"/>
  <c r="BX70" i="48"/>
  <c r="BY70" i="48"/>
  <c r="BZ70" i="48"/>
  <c r="CA70" i="48"/>
  <c r="CB70" i="48"/>
  <c r="CC70" i="48"/>
  <c r="CD70" i="48"/>
  <c r="CE70" i="48"/>
  <c r="CF70" i="48"/>
  <c r="CG70" i="48"/>
  <c r="C71" i="48"/>
  <c r="D71" i="48"/>
  <c r="E71" i="48"/>
  <c r="F71" i="48"/>
  <c r="G71" i="48"/>
  <c r="H71" i="48"/>
  <c r="I71" i="48"/>
  <c r="J71" i="48"/>
  <c r="K71" i="48"/>
  <c r="L71" i="48"/>
  <c r="M71" i="48"/>
  <c r="N71" i="48"/>
  <c r="O71" i="48"/>
  <c r="P71" i="48"/>
  <c r="Q71" i="48"/>
  <c r="R71" i="48"/>
  <c r="S71" i="48"/>
  <c r="T71" i="48"/>
  <c r="U71" i="48"/>
  <c r="V71" i="48"/>
  <c r="W71" i="48"/>
  <c r="X71" i="48"/>
  <c r="Y71" i="48"/>
  <c r="Z71" i="48"/>
  <c r="AA71" i="48"/>
  <c r="AB71" i="48"/>
  <c r="AC71" i="48"/>
  <c r="AD71" i="48"/>
  <c r="AE71" i="48"/>
  <c r="AF71" i="48"/>
  <c r="AG71" i="48"/>
  <c r="AH71" i="48"/>
  <c r="AI71" i="48"/>
  <c r="AJ71" i="48"/>
  <c r="AK71" i="48"/>
  <c r="AL71" i="48"/>
  <c r="AM71" i="48"/>
  <c r="AN71" i="48"/>
  <c r="AO71" i="48"/>
  <c r="AP71" i="48"/>
  <c r="AQ71" i="48"/>
  <c r="AR71" i="48"/>
  <c r="AS71" i="48"/>
  <c r="AT71" i="48"/>
  <c r="AU71" i="48"/>
  <c r="AV71" i="48"/>
  <c r="AW71" i="48"/>
  <c r="AX71" i="48"/>
  <c r="AY71" i="48"/>
  <c r="AZ71" i="48"/>
  <c r="BA71" i="48"/>
  <c r="BB71" i="48"/>
  <c r="BC71" i="48"/>
  <c r="BD71" i="48"/>
  <c r="BE71" i="48"/>
  <c r="BF71" i="48"/>
  <c r="BG71" i="48"/>
  <c r="BH71" i="48"/>
  <c r="BI71" i="48"/>
  <c r="BJ71" i="48"/>
  <c r="BK71" i="48"/>
  <c r="BL71" i="48"/>
  <c r="BM71" i="48"/>
  <c r="BN71" i="48"/>
  <c r="BO71" i="48"/>
  <c r="BP71" i="48"/>
  <c r="BQ71" i="48"/>
  <c r="BR71" i="48"/>
  <c r="BS71" i="48"/>
  <c r="BT71" i="48"/>
  <c r="BU71" i="48"/>
  <c r="BV71" i="48"/>
  <c r="BW71" i="48"/>
  <c r="BX71" i="48"/>
  <c r="BY71" i="48"/>
  <c r="BZ71" i="48"/>
  <c r="CA71" i="48"/>
  <c r="CB71" i="48"/>
  <c r="CC71" i="48"/>
  <c r="CD71" i="48"/>
  <c r="CE71" i="48"/>
  <c r="CF71" i="48"/>
  <c r="CG71" i="48"/>
  <c r="C72"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72" i="48"/>
  <c r="AI72" i="48"/>
  <c r="AJ72" i="48"/>
  <c r="AK72" i="48"/>
  <c r="AL72" i="48"/>
  <c r="AM72" i="48"/>
  <c r="AN72" i="48"/>
  <c r="AO72" i="48"/>
  <c r="AP72" i="48"/>
  <c r="AQ72" i="48"/>
  <c r="AR72" i="48"/>
  <c r="AS72" i="48"/>
  <c r="AT72" i="48"/>
  <c r="AU72" i="48"/>
  <c r="AV72" i="48"/>
  <c r="AW72" i="48"/>
  <c r="AX72" i="48"/>
  <c r="AY72" i="48"/>
  <c r="AZ72" i="48"/>
  <c r="BA72" i="48"/>
  <c r="BB72" i="48"/>
  <c r="BC72" i="48"/>
  <c r="BD72" i="48"/>
  <c r="BE72" i="48"/>
  <c r="BF72" i="48"/>
  <c r="BG72" i="48"/>
  <c r="BH72" i="48"/>
  <c r="BI72" i="48"/>
  <c r="BJ72" i="48"/>
  <c r="BK72" i="48"/>
  <c r="BL72" i="48"/>
  <c r="BM72" i="48"/>
  <c r="BN72" i="48"/>
  <c r="BO72" i="48"/>
  <c r="BP72" i="48"/>
  <c r="BQ72" i="48"/>
  <c r="BR72" i="48"/>
  <c r="BS72" i="48"/>
  <c r="BT72" i="48"/>
  <c r="BU72" i="48"/>
  <c r="BV72" i="48"/>
  <c r="BW72" i="48"/>
  <c r="BX72" i="48"/>
  <c r="BY72" i="48"/>
  <c r="BZ72" i="48"/>
  <c r="CA72" i="48"/>
  <c r="CB72" i="48"/>
  <c r="CC72" i="48"/>
  <c r="CD72" i="48"/>
  <c r="CE72" i="48"/>
  <c r="CF72" i="48"/>
  <c r="CG72" i="48"/>
  <c r="C73"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AX73" i="48"/>
  <c r="AY73" i="48"/>
  <c r="AZ73" i="48"/>
  <c r="BA73" i="48"/>
  <c r="BB73" i="48"/>
  <c r="BC73" i="48"/>
  <c r="BD73" i="48"/>
  <c r="BE73" i="48"/>
  <c r="BF73" i="48"/>
  <c r="BG73" i="48"/>
  <c r="BH73" i="48"/>
  <c r="BI73" i="48"/>
  <c r="BJ73" i="48"/>
  <c r="BK73" i="48"/>
  <c r="BL73" i="48"/>
  <c r="BM73" i="48"/>
  <c r="BN73" i="48"/>
  <c r="BO73" i="48"/>
  <c r="BP73" i="48"/>
  <c r="BQ73" i="48"/>
  <c r="BR73" i="48"/>
  <c r="BS73" i="48"/>
  <c r="BT73" i="48"/>
  <c r="BU73" i="48"/>
  <c r="BV73" i="48"/>
  <c r="BW73" i="48"/>
  <c r="BX73" i="48"/>
  <c r="BY73" i="48"/>
  <c r="BZ73" i="48"/>
  <c r="CA73" i="48"/>
  <c r="CB73" i="48"/>
  <c r="CC73" i="48"/>
  <c r="CD73" i="48"/>
  <c r="CE73" i="48"/>
  <c r="CF73" i="48"/>
  <c r="CG73" i="48"/>
  <c r="C74" i="48"/>
  <c r="D74" i="48"/>
  <c r="E74" i="48"/>
  <c r="F74" i="48"/>
  <c r="G74" i="48"/>
  <c r="H74" i="48"/>
  <c r="I74" i="48"/>
  <c r="J74" i="48"/>
  <c r="K74" i="48"/>
  <c r="L74" i="48"/>
  <c r="M74" i="48"/>
  <c r="N74" i="48"/>
  <c r="O74" i="48"/>
  <c r="P74" i="48"/>
  <c r="Q74" i="48"/>
  <c r="R74" i="48"/>
  <c r="S74" i="48"/>
  <c r="T74" i="48"/>
  <c r="U74" i="48"/>
  <c r="V74" i="48"/>
  <c r="W74" i="48"/>
  <c r="X74" i="48"/>
  <c r="Y74" i="48"/>
  <c r="Z74" i="48"/>
  <c r="AA74" i="48"/>
  <c r="AB74" i="48"/>
  <c r="AC74" i="48"/>
  <c r="AD74" i="48"/>
  <c r="AE74" i="48"/>
  <c r="AF74" i="48"/>
  <c r="AG74" i="48"/>
  <c r="AH74" i="48"/>
  <c r="AI74" i="48"/>
  <c r="AJ74" i="48"/>
  <c r="AK74" i="48"/>
  <c r="AL74" i="48"/>
  <c r="AM74" i="48"/>
  <c r="AN74" i="48"/>
  <c r="AO74" i="48"/>
  <c r="AP74" i="48"/>
  <c r="AQ74" i="48"/>
  <c r="AR74" i="48"/>
  <c r="AS74" i="48"/>
  <c r="AT74" i="48"/>
  <c r="AU74" i="48"/>
  <c r="AV74" i="48"/>
  <c r="AW74" i="48"/>
  <c r="AX74" i="48"/>
  <c r="AY74" i="48"/>
  <c r="AZ74" i="48"/>
  <c r="BA74" i="48"/>
  <c r="BB74" i="48"/>
  <c r="BC74" i="48"/>
  <c r="BD74" i="48"/>
  <c r="BE74" i="48"/>
  <c r="BF74" i="48"/>
  <c r="BG74" i="48"/>
  <c r="BH74" i="48"/>
  <c r="BI74" i="48"/>
  <c r="BJ74" i="48"/>
  <c r="BK74" i="48"/>
  <c r="BL74" i="48"/>
  <c r="BM74" i="48"/>
  <c r="BN74" i="48"/>
  <c r="BO74" i="48"/>
  <c r="BP74" i="48"/>
  <c r="BQ74" i="48"/>
  <c r="BR74" i="48"/>
  <c r="BS74" i="48"/>
  <c r="BT74" i="48"/>
  <c r="BU74" i="48"/>
  <c r="BV74" i="48"/>
  <c r="BW74" i="48"/>
  <c r="BX74" i="48"/>
  <c r="BY74" i="48"/>
  <c r="BZ74" i="48"/>
  <c r="CA74" i="48"/>
  <c r="CB74" i="48"/>
  <c r="CC74" i="48"/>
  <c r="CD74" i="48"/>
  <c r="CE74" i="48"/>
  <c r="CF74" i="48"/>
  <c r="CG74" i="48"/>
  <c r="C75" i="48"/>
  <c r="D75" i="48"/>
  <c r="E75" i="48"/>
  <c r="F75" i="48"/>
  <c r="G75" i="48"/>
  <c r="H75" i="48"/>
  <c r="I75" i="48"/>
  <c r="J75" i="48"/>
  <c r="K75" i="48"/>
  <c r="L75" i="48"/>
  <c r="M75" i="48"/>
  <c r="N75" i="48"/>
  <c r="O75" i="48"/>
  <c r="P75" i="48"/>
  <c r="Q75" i="48"/>
  <c r="R75" i="48"/>
  <c r="S75" i="48"/>
  <c r="T75" i="48"/>
  <c r="U75" i="48"/>
  <c r="V75" i="48"/>
  <c r="W75" i="48"/>
  <c r="X75" i="48"/>
  <c r="Y75" i="48"/>
  <c r="Z75" i="48"/>
  <c r="AA75" i="48"/>
  <c r="AB75" i="48"/>
  <c r="AC75" i="48"/>
  <c r="AD75" i="48"/>
  <c r="AE75" i="48"/>
  <c r="AF75" i="48"/>
  <c r="AG75" i="48"/>
  <c r="AH75" i="48"/>
  <c r="AI75" i="48"/>
  <c r="AJ75" i="48"/>
  <c r="AK75" i="48"/>
  <c r="AL75" i="48"/>
  <c r="AM75" i="48"/>
  <c r="AN75" i="48"/>
  <c r="AO75" i="48"/>
  <c r="AP75" i="48"/>
  <c r="AQ75" i="48"/>
  <c r="AR75" i="48"/>
  <c r="AS75" i="48"/>
  <c r="AT75" i="48"/>
  <c r="AU75" i="48"/>
  <c r="AV75" i="48"/>
  <c r="AW75" i="48"/>
  <c r="AX75" i="48"/>
  <c r="AY75" i="48"/>
  <c r="AZ75" i="48"/>
  <c r="BA75" i="48"/>
  <c r="BB75" i="48"/>
  <c r="BC75" i="48"/>
  <c r="BD75" i="48"/>
  <c r="BE75" i="48"/>
  <c r="BF75" i="48"/>
  <c r="BG75" i="48"/>
  <c r="BH75" i="48"/>
  <c r="BI75" i="48"/>
  <c r="BJ75" i="48"/>
  <c r="BK75" i="48"/>
  <c r="BL75" i="48"/>
  <c r="BM75" i="48"/>
  <c r="BN75" i="48"/>
  <c r="BO75" i="48"/>
  <c r="BP75" i="48"/>
  <c r="BQ75" i="48"/>
  <c r="BR75" i="48"/>
  <c r="BS75" i="48"/>
  <c r="BT75" i="48"/>
  <c r="BU75" i="48"/>
  <c r="BV75" i="48"/>
  <c r="BW75" i="48"/>
  <c r="BX75" i="48"/>
  <c r="BY75" i="48"/>
  <c r="BZ75" i="48"/>
  <c r="CA75" i="48"/>
  <c r="CB75" i="48"/>
  <c r="CC75" i="48"/>
  <c r="CD75" i="48"/>
  <c r="CE75" i="48"/>
  <c r="CF75" i="48"/>
  <c r="CG75" i="48"/>
  <c r="C76" i="48"/>
  <c r="D76" i="48"/>
  <c r="E76" i="48"/>
  <c r="F76" i="48"/>
  <c r="G76" i="48"/>
  <c r="H76" i="48"/>
  <c r="I76" i="48"/>
  <c r="J76" i="48"/>
  <c r="K76" i="48"/>
  <c r="L76" i="48"/>
  <c r="M76" i="48"/>
  <c r="N76" i="48"/>
  <c r="O76" i="48"/>
  <c r="P76" i="48"/>
  <c r="Q76" i="48"/>
  <c r="R76" i="48"/>
  <c r="S76" i="48"/>
  <c r="T76" i="48"/>
  <c r="U76" i="48"/>
  <c r="V76" i="48"/>
  <c r="W76" i="48"/>
  <c r="X76" i="48"/>
  <c r="Y76" i="48"/>
  <c r="Z76" i="48"/>
  <c r="AA76" i="48"/>
  <c r="AB76" i="48"/>
  <c r="AC76" i="48"/>
  <c r="AD76" i="48"/>
  <c r="AE76" i="48"/>
  <c r="AF76" i="48"/>
  <c r="AG76" i="48"/>
  <c r="AH76" i="48"/>
  <c r="AI76" i="48"/>
  <c r="AJ76" i="48"/>
  <c r="AK76" i="48"/>
  <c r="AL76" i="48"/>
  <c r="AM76" i="48"/>
  <c r="AN76" i="48"/>
  <c r="AO76" i="48"/>
  <c r="AP76" i="48"/>
  <c r="AQ76" i="48"/>
  <c r="AR76" i="48"/>
  <c r="AS76" i="48"/>
  <c r="AT76" i="48"/>
  <c r="AU76" i="48"/>
  <c r="AV76" i="48"/>
  <c r="AW76" i="48"/>
  <c r="AX76" i="48"/>
  <c r="AY76" i="48"/>
  <c r="AZ76" i="48"/>
  <c r="BA76" i="48"/>
  <c r="BB76" i="48"/>
  <c r="BC76" i="48"/>
  <c r="BD76" i="48"/>
  <c r="BE76" i="48"/>
  <c r="BF76" i="48"/>
  <c r="BG76" i="48"/>
  <c r="BH76" i="48"/>
  <c r="BI76" i="48"/>
  <c r="BJ76" i="48"/>
  <c r="BK76" i="48"/>
  <c r="BL76" i="48"/>
  <c r="BM76" i="48"/>
  <c r="BN76" i="48"/>
  <c r="BO76" i="48"/>
  <c r="BP76" i="48"/>
  <c r="BQ76" i="48"/>
  <c r="BR76" i="48"/>
  <c r="BS76" i="48"/>
  <c r="BT76" i="48"/>
  <c r="BU76" i="48"/>
  <c r="BV76" i="48"/>
  <c r="BW76" i="48"/>
  <c r="BX76" i="48"/>
  <c r="BY76" i="48"/>
  <c r="BZ76" i="48"/>
  <c r="CA76" i="48"/>
  <c r="CB76" i="48"/>
  <c r="CC76" i="48"/>
  <c r="CD76" i="48"/>
  <c r="CE76" i="48"/>
  <c r="CF76" i="48"/>
  <c r="CG76" i="48"/>
  <c r="C77" i="48"/>
  <c r="D77" i="48"/>
  <c r="E77" i="48"/>
  <c r="F77" i="48"/>
  <c r="G77" i="48"/>
  <c r="H77" i="48"/>
  <c r="I77" i="48"/>
  <c r="J77" i="48"/>
  <c r="K77" i="48"/>
  <c r="L77" i="48"/>
  <c r="M77" i="48"/>
  <c r="N77" i="48"/>
  <c r="O77" i="48"/>
  <c r="P77" i="48"/>
  <c r="Q77" i="48"/>
  <c r="R77" i="48"/>
  <c r="S77" i="48"/>
  <c r="T77" i="48"/>
  <c r="U77" i="48"/>
  <c r="V77" i="48"/>
  <c r="W77" i="48"/>
  <c r="X77" i="48"/>
  <c r="Y77" i="48"/>
  <c r="Z77" i="48"/>
  <c r="AA77" i="48"/>
  <c r="AB77" i="48"/>
  <c r="AC77" i="48"/>
  <c r="AD77" i="48"/>
  <c r="AE77" i="48"/>
  <c r="AF77" i="48"/>
  <c r="AG77" i="48"/>
  <c r="AH77" i="48"/>
  <c r="AI77" i="48"/>
  <c r="AJ77" i="48"/>
  <c r="AK77" i="48"/>
  <c r="AL77" i="48"/>
  <c r="AM77" i="48"/>
  <c r="AN77" i="48"/>
  <c r="AO77" i="48"/>
  <c r="AP77" i="48"/>
  <c r="AQ77" i="48"/>
  <c r="AR77" i="48"/>
  <c r="AS77" i="48"/>
  <c r="AT77" i="48"/>
  <c r="AU77" i="48"/>
  <c r="AV77" i="48"/>
  <c r="AW77" i="48"/>
  <c r="AX77" i="48"/>
  <c r="AY77" i="48"/>
  <c r="AZ77" i="48"/>
  <c r="BA77" i="48"/>
  <c r="BB77" i="48"/>
  <c r="BC77" i="48"/>
  <c r="BD77" i="48"/>
  <c r="BE77" i="48"/>
  <c r="BF77" i="48"/>
  <c r="BG77" i="48"/>
  <c r="BH77" i="48"/>
  <c r="BI77" i="48"/>
  <c r="BJ77" i="48"/>
  <c r="BK77" i="48"/>
  <c r="BL77" i="48"/>
  <c r="BM77" i="48"/>
  <c r="BN77" i="48"/>
  <c r="BO77" i="48"/>
  <c r="BP77" i="48"/>
  <c r="BQ77" i="48"/>
  <c r="BR77" i="48"/>
  <c r="BS77" i="48"/>
  <c r="BT77" i="48"/>
  <c r="BU77" i="48"/>
  <c r="BV77" i="48"/>
  <c r="BW77" i="48"/>
  <c r="BX77" i="48"/>
  <c r="BY77" i="48"/>
  <c r="BZ77" i="48"/>
  <c r="CA77" i="48"/>
  <c r="CB77" i="48"/>
  <c r="CC77" i="48"/>
  <c r="CD77" i="48"/>
  <c r="CE77" i="48"/>
  <c r="CF77" i="48"/>
  <c r="CG77" i="48"/>
  <c r="C78" i="48"/>
  <c r="D78" i="48"/>
  <c r="E78" i="48"/>
  <c r="F78" i="48"/>
  <c r="G78" i="48"/>
  <c r="H78" i="48"/>
  <c r="I78" i="48"/>
  <c r="J78" i="48"/>
  <c r="K78" i="48"/>
  <c r="L78" i="48"/>
  <c r="M78" i="48"/>
  <c r="N78" i="48"/>
  <c r="O78" i="48"/>
  <c r="P78" i="48"/>
  <c r="Q78" i="48"/>
  <c r="R78" i="48"/>
  <c r="S78" i="48"/>
  <c r="T78" i="48"/>
  <c r="U78" i="48"/>
  <c r="V78" i="48"/>
  <c r="W78" i="48"/>
  <c r="X78" i="48"/>
  <c r="Y78" i="48"/>
  <c r="Z78" i="48"/>
  <c r="AA78" i="48"/>
  <c r="AB78" i="48"/>
  <c r="AC78" i="48"/>
  <c r="AD78" i="48"/>
  <c r="AE78" i="48"/>
  <c r="AF78" i="48"/>
  <c r="AG78" i="48"/>
  <c r="AH78" i="48"/>
  <c r="AI78" i="48"/>
  <c r="AJ78" i="48"/>
  <c r="AK78" i="48"/>
  <c r="AL78" i="48"/>
  <c r="AM78" i="48"/>
  <c r="AN78" i="48"/>
  <c r="AO78" i="48"/>
  <c r="AP78" i="48"/>
  <c r="AQ78" i="48"/>
  <c r="AR78" i="48"/>
  <c r="AS78" i="48"/>
  <c r="AT78" i="48"/>
  <c r="AU78" i="48"/>
  <c r="AV78" i="48"/>
  <c r="AW78" i="48"/>
  <c r="AX78" i="48"/>
  <c r="AY78" i="48"/>
  <c r="AZ78" i="48"/>
  <c r="BA78" i="48"/>
  <c r="BB78" i="48"/>
  <c r="BC78" i="48"/>
  <c r="BD78" i="48"/>
  <c r="BE78" i="48"/>
  <c r="BF78" i="48"/>
  <c r="BG78" i="48"/>
  <c r="BH78" i="48"/>
  <c r="BI78" i="48"/>
  <c r="BJ78" i="48"/>
  <c r="BK78" i="48"/>
  <c r="BL78" i="48"/>
  <c r="BM78" i="48"/>
  <c r="BN78" i="48"/>
  <c r="BO78" i="48"/>
  <c r="BP78" i="48"/>
  <c r="BQ78" i="48"/>
  <c r="BR78" i="48"/>
  <c r="BS78" i="48"/>
  <c r="BT78" i="48"/>
  <c r="BU78" i="48"/>
  <c r="BV78" i="48"/>
  <c r="BW78" i="48"/>
  <c r="BX78" i="48"/>
  <c r="BY78" i="48"/>
  <c r="BZ78" i="48"/>
  <c r="CA78" i="48"/>
  <c r="CB78" i="48"/>
  <c r="CC78" i="48"/>
  <c r="CD78" i="48"/>
  <c r="CE78" i="48"/>
  <c r="CF78" i="48"/>
  <c r="CG78" i="48"/>
  <c r="C79" i="48"/>
  <c r="D79" i="48"/>
  <c r="E79" i="48"/>
  <c r="F79" i="48"/>
  <c r="G79" i="48"/>
  <c r="H79" i="48"/>
  <c r="I79" i="48"/>
  <c r="J79" i="48"/>
  <c r="K79" i="48"/>
  <c r="L79" i="48"/>
  <c r="M79" i="48"/>
  <c r="N79" i="48"/>
  <c r="O79" i="48"/>
  <c r="P79" i="48"/>
  <c r="Q79" i="48"/>
  <c r="R79" i="48"/>
  <c r="S79" i="48"/>
  <c r="T79" i="48"/>
  <c r="U79" i="48"/>
  <c r="V79" i="48"/>
  <c r="W79" i="48"/>
  <c r="X79" i="48"/>
  <c r="Y79" i="48"/>
  <c r="Z79" i="48"/>
  <c r="AA79" i="48"/>
  <c r="AB79" i="48"/>
  <c r="AC79" i="48"/>
  <c r="AD79" i="48"/>
  <c r="AE79" i="48"/>
  <c r="AF79" i="48"/>
  <c r="AG79" i="48"/>
  <c r="AH79" i="48"/>
  <c r="AI79" i="48"/>
  <c r="AJ79" i="48"/>
  <c r="AK79" i="48"/>
  <c r="AL79" i="48"/>
  <c r="AM79" i="48"/>
  <c r="AN79" i="48"/>
  <c r="AO79" i="48"/>
  <c r="AP79" i="48"/>
  <c r="AQ79" i="48"/>
  <c r="AR79" i="48"/>
  <c r="AS79" i="48"/>
  <c r="AT79" i="48"/>
  <c r="AU79" i="48"/>
  <c r="AV79" i="48"/>
  <c r="AW79" i="48"/>
  <c r="AX79" i="48"/>
  <c r="AY79" i="48"/>
  <c r="AZ79" i="48"/>
  <c r="BA79" i="48"/>
  <c r="BB79" i="48"/>
  <c r="BC79" i="48"/>
  <c r="BD79" i="48"/>
  <c r="BE79" i="48"/>
  <c r="BF79" i="48"/>
  <c r="BG79" i="48"/>
  <c r="BH79" i="48"/>
  <c r="BI79" i="48"/>
  <c r="BJ79" i="48"/>
  <c r="BK79" i="48"/>
  <c r="BL79" i="48"/>
  <c r="BM79" i="48"/>
  <c r="BN79" i="48"/>
  <c r="BO79" i="48"/>
  <c r="BP79" i="48"/>
  <c r="BQ79" i="48"/>
  <c r="BR79" i="48"/>
  <c r="BS79" i="48"/>
  <c r="BT79" i="48"/>
  <c r="BU79" i="48"/>
  <c r="BV79" i="48"/>
  <c r="BW79" i="48"/>
  <c r="BX79" i="48"/>
  <c r="BY79" i="48"/>
  <c r="BZ79" i="48"/>
  <c r="CA79" i="48"/>
  <c r="CB79" i="48"/>
  <c r="CC79" i="48"/>
  <c r="CD79" i="48"/>
  <c r="CE79" i="48"/>
  <c r="CF79" i="48"/>
  <c r="CG79" i="48"/>
  <c r="C80"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80" i="48"/>
  <c r="AI80" i="48"/>
  <c r="AJ80" i="48"/>
  <c r="AK80" i="48"/>
  <c r="AL80" i="48"/>
  <c r="AM80" i="48"/>
  <c r="AN80" i="48"/>
  <c r="AO80" i="48"/>
  <c r="AP80" i="48"/>
  <c r="AQ80" i="48"/>
  <c r="AR80" i="48"/>
  <c r="AS80" i="48"/>
  <c r="AT80" i="48"/>
  <c r="AU80" i="48"/>
  <c r="AV80" i="48"/>
  <c r="AW80" i="48"/>
  <c r="AX80" i="48"/>
  <c r="AY80" i="48"/>
  <c r="AZ80" i="48"/>
  <c r="BA80" i="48"/>
  <c r="BB80" i="48"/>
  <c r="BC80" i="48"/>
  <c r="BD80" i="48"/>
  <c r="BE80" i="48"/>
  <c r="BF80" i="48"/>
  <c r="BG80" i="48"/>
  <c r="BH80" i="48"/>
  <c r="BI80" i="48"/>
  <c r="BJ80" i="48"/>
  <c r="BK80" i="48"/>
  <c r="BL80" i="48"/>
  <c r="BM80" i="48"/>
  <c r="BN80" i="48"/>
  <c r="BO80" i="48"/>
  <c r="BP80" i="48"/>
  <c r="BQ80" i="48"/>
  <c r="BR80" i="48"/>
  <c r="BS80" i="48"/>
  <c r="BT80" i="48"/>
  <c r="BU80" i="48"/>
  <c r="BV80" i="48"/>
  <c r="BW80" i="48"/>
  <c r="BX80" i="48"/>
  <c r="BY80" i="48"/>
  <c r="BZ80" i="48"/>
  <c r="CA80" i="48"/>
  <c r="CB80" i="48"/>
  <c r="CC80" i="48"/>
  <c r="CD80" i="48"/>
  <c r="CE80" i="48"/>
  <c r="CF80" i="48"/>
  <c r="CG80" i="48"/>
  <c r="C81"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81" i="48"/>
  <c r="AI81" i="48"/>
  <c r="AJ81" i="48"/>
  <c r="AK81" i="48"/>
  <c r="AL81" i="48"/>
  <c r="AM81" i="48"/>
  <c r="AN81" i="48"/>
  <c r="AO81" i="48"/>
  <c r="AP81" i="48"/>
  <c r="AQ81" i="48"/>
  <c r="AR81" i="48"/>
  <c r="AS81" i="48"/>
  <c r="AT81" i="48"/>
  <c r="AU81" i="48"/>
  <c r="AV81" i="48"/>
  <c r="AW81" i="48"/>
  <c r="AX81" i="48"/>
  <c r="AY81" i="48"/>
  <c r="AZ81" i="48"/>
  <c r="BA81" i="48"/>
  <c r="BB81" i="48"/>
  <c r="BC81" i="48"/>
  <c r="BD81" i="48"/>
  <c r="BE81" i="48"/>
  <c r="BF81" i="48"/>
  <c r="BG81" i="48"/>
  <c r="BH81" i="48"/>
  <c r="BI81" i="48"/>
  <c r="BJ81" i="48"/>
  <c r="BK81" i="48"/>
  <c r="BL81" i="48"/>
  <c r="BM81" i="48"/>
  <c r="BN81" i="48"/>
  <c r="BO81" i="48"/>
  <c r="BP81" i="48"/>
  <c r="BQ81" i="48"/>
  <c r="BR81" i="48"/>
  <c r="BS81" i="48"/>
  <c r="BT81" i="48"/>
  <c r="BU81" i="48"/>
  <c r="BV81" i="48"/>
  <c r="BW81" i="48"/>
  <c r="BX81" i="48"/>
  <c r="BY81" i="48"/>
  <c r="BZ81" i="48"/>
  <c r="CA81" i="48"/>
  <c r="CB81" i="48"/>
  <c r="CC81" i="48"/>
  <c r="CD81" i="48"/>
  <c r="CE81" i="48"/>
  <c r="CF81" i="48"/>
  <c r="CG81" i="48"/>
  <c r="C82" i="48"/>
  <c r="D82" i="48"/>
  <c r="E82" i="48"/>
  <c r="F82" i="48"/>
  <c r="G82" i="48"/>
  <c r="H82" i="48"/>
  <c r="I82" i="48"/>
  <c r="J82" i="48"/>
  <c r="K82" i="48"/>
  <c r="L82" i="48"/>
  <c r="M82" i="48"/>
  <c r="N82" i="48"/>
  <c r="O82" i="48"/>
  <c r="P82" i="48"/>
  <c r="Q82" i="48"/>
  <c r="R82" i="48"/>
  <c r="S82" i="48"/>
  <c r="T82" i="48"/>
  <c r="U82" i="48"/>
  <c r="V82" i="48"/>
  <c r="W82" i="48"/>
  <c r="X82" i="48"/>
  <c r="Y82" i="48"/>
  <c r="Z82" i="48"/>
  <c r="AA82" i="48"/>
  <c r="AB82" i="48"/>
  <c r="AC82" i="48"/>
  <c r="AD82" i="48"/>
  <c r="AE82" i="48"/>
  <c r="AF82" i="48"/>
  <c r="AG82" i="48"/>
  <c r="AH82" i="48"/>
  <c r="AI82" i="48"/>
  <c r="AJ82" i="48"/>
  <c r="AK82" i="48"/>
  <c r="AL82" i="48"/>
  <c r="AM82" i="48"/>
  <c r="AN82" i="48"/>
  <c r="AO82" i="48"/>
  <c r="AP82" i="48"/>
  <c r="AQ82" i="48"/>
  <c r="AR82" i="48"/>
  <c r="AS82" i="48"/>
  <c r="AT82" i="48"/>
  <c r="AU82" i="48"/>
  <c r="AV82" i="48"/>
  <c r="AW82" i="48"/>
  <c r="AX82" i="48"/>
  <c r="AY82" i="48"/>
  <c r="AZ82" i="48"/>
  <c r="BA82" i="48"/>
  <c r="BB82" i="48"/>
  <c r="BC82" i="48"/>
  <c r="BD82" i="48"/>
  <c r="BE82" i="48"/>
  <c r="BF82" i="48"/>
  <c r="BG82" i="48"/>
  <c r="BH82" i="48"/>
  <c r="BI82" i="48"/>
  <c r="BJ82" i="48"/>
  <c r="BK82" i="48"/>
  <c r="BL82" i="48"/>
  <c r="BM82" i="48"/>
  <c r="BN82" i="48"/>
  <c r="BO82" i="48"/>
  <c r="BP82" i="48"/>
  <c r="BQ82" i="48"/>
  <c r="BR82" i="48"/>
  <c r="BS82" i="48"/>
  <c r="BT82" i="48"/>
  <c r="BU82" i="48"/>
  <c r="BV82" i="48"/>
  <c r="BW82" i="48"/>
  <c r="BX82" i="48"/>
  <c r="BY82" i="48"/>
  <c r="BZ82" i="48"/>
  <c r="CA82" i="48"/>
  <c r="CB82" i="48"/>
  <c r="CC82" i="48"/>
  <c r="CD82" i="48"/>
  <c r="CE82" i="48"/>
  <c r="CF82" i="48"/>
  <c r="CG82" i="48"/>
  <c r="C83" i="48"/>
  <c r="D83" i="48"/>
  <c r="E83" i="48"/>
  <c r="F83" i="48"/>
  <c r="G83" i="48"/>
  <c r="H83" i="48"/>
  <c r="I83" i="48"/>
  <c r="J83" i="48"/>
  <c r="K83" i="48"/>
  <c r="L83" i="48"/>
  <c r="M83" i="48"/>
  <c r="N83" i="48"/>
  <c r="O83" i="48"/>
  <c r="P83" i="48"/>
  <c r="Q83" i="48"/>
  <c r="R83" i="48"/>
  <c r="S83" i="48"/>
  <c r="T83" i="48"/>
  <c r="U83" i="48"/>
  <c r="V83" i="48"/>
  <c r="W83" i="48"/>
  <c r="X83" i="48"/>
  <c r="Y83" i="48"/>
  <c r="Z83" i="48"/>
  <c r="AA83" i="48"/>
  <c r="AB83" i="48"/>
  <c r="AC83" i="48"/>
  <c r="AD83" i="48"/>
  <c r="AE83" i="48"/>
  <c r="AF83" i="48"/>
  <c r="AG83" i="48"/>
  <c r="AH83" i="48"/>
  <c r="AI83" i="48"/>
  <c r="AJ83" i="48"/>
  <c r="AK83" i="48"/>
  <c r="AL83" i="48"/>
  <c r="AM83" i="48"/>
  <c r="AN83" i="48"/>
  <c r="AO83" i="48"/>
  <c r="AP83" i="48"/>
  <c r="AQ83" i="48"/>
  <c r="AR83" i="48"/>
  <c r="AS83" i="48"/>
  <c r="AT83" i="48"/>
  <c r="AU83" i="48"/>
  <c r="AV83" i="48"/>
  <c r="AW83" i="48"/>
  <c r="AX83" i="48"/>
  <c r="AY83" i="48"/>
  <c r="AZ83" i="48"/>
  <c r="BA83" i="48"/>
  <c r="BB83" i="48"/>
  <c r="BC83" i="48"/>
  <c r="BD83" i="48"/>
  <c r="BE83" i="48"/>
  <c r="BF83" i="48"/>
  <c r="BG83" i="48"/>
  <c r="BH83" i="48"/>
  <c r="BI83" i="48"/>
  <c r="BJ83" i="48"/>
  <c r="BK83" i="48"/>
  <c r="BL83" i="48"/>
  <c r="BM83" i="48"/>
  <c r="BN83" i="48"/>
  <c r="BO83" i="48"/>
  <c r="BP83" i="48"/>
  <c r="BQ83" i="48"/>
  <c r="BR83" i="48"/>
  <c r="BS83" i="48"/>
  <c r="BT83" i="48"/>
  <c r="BU83" i="48"/>
  <c r="BV83" i="48"/>
  <c r="BW83" i="48"/>
  <c r="BX83" i="48"/>
  <c r="BY83" i="48"/>
  <c r="BZ83" i="48"/>
  <c r="CA83" i="48"/>
  <c r="CB83" i="48"/>
  <c r="CC83" i="48"/>
  <c r="CD83" i="48"/>
  <c r="CE83" i="48"/>
  <c r="CF83" i="48"/>
  <c r="CG83" i="48"/>
  <c r="C84" i="48"/>
  <c r="D84" i="48"/>
  <c r="E84" i="48"/>
  <c r="F84" i="48"/>
  <c r="G84" i="48"/>
  <c r="H84" i="48"/>
  <c r="I84" i="48"/>
  <c r="J84" i="48"/>
  <c r="K84" i="48"/>
  <c r="L84" i="48"/>
  <c r="M84" i="48"/>
  <c r="N84" i="48"/>
  <c r="O84" i="48"/>
  <c r="P84" i="48"/>
  <c r="Q84" i="48"/>
  <c r="R84" i="48"/>
  <c r="S84" i="48"/>
  <c r="T84" i="48"/>
  <c r="U84" i="48"/>
  <c r="V84" i="48"/>
  <c r="W84" i="48"/>
  <c r="X84" i="48"/>
  <c r="Y84" i="48"/>
  <c r="Z84" i="48"/>
  <c r="AA84" i="48"/>
  <c r="AB84" i="48"/>
  <c r="AC84" i="48"/>
  <c r="AD84" i="48"/>
  <c r="AE84" i="48"/>
  <c r="AF84" i="48"/>
  <c r="AG84" i="48"/>
  <c r="AH84" i="48"/>
  <c r="AI84" i="48"/>
  <c r="AJ84" i="48"/>
  <c r="AK84" i="48"/>
  <c r="AL84" i="48"/>
  <c r="AM84" i="48"/>
  <c r="AN84" i="48"/>
  <c r="AO84" i="48"/>
  <c r="AP84" i="48"/>
  <c r="AQ84" i="48"/>
  <c r="AR84" i="48"/>
  <c r="AS84" i="48"/>
  <c r="AT84" i="48"/>
  <c r="AU84" i="48"/>
  <c r="AV84" i="48"/>
  <c r="AW84" i="48"/>
  <c r="AX84" i="48"/>
  <c r="AY84" i="48"/>
  <c r="AZ84" i="48"/>
  <c r="BA84" i="48"/>
  <c r="BB84" i="48"/>
  <c r="BC84" i="48"/>
  <c r="BD84" i="48"/>
  <c r="BE84" i="48"/>
  <c r="BF84" i="48"/>
  <c r="BG84" i="48"/>
  <c r="BH84" i="48"/>
  <c r="BI84" i="48"/>
  <c r="BJ84" i="48"/>
  <c r="BK84" i="48"/>
  <c r="BL84" i="48"/>
  <c r="BM84" i="48"/>
  <c r="BN84" i="48"/>
  <c r="BO84" i="48"/>
  <c r="BP84" i="48"/>
  <c r="BQ84" i="48"/>
  <c r="BR84" i="48"/>
  <c r="BS84" i="48"/>
  <c r="BT84" i="48"/>
  <c r="BU84" i="48"/>
  <c r="BV84" i="48"/>
  <c r="BW84" i="48"/>
  <c r="BX84" i="48"/>
  <c r="BY84" i="48"/>
  <c r="BZ84" i="48"/>
  <c r="CA84" i="48"/>
  <c r="CB84" i="48"/>
  <c r="CC84" i="48"/>
  <c r="CD84" i="48"/>
  <c r="CE84" i="48"/>
  <c r="CF84" i="48"/>
  <c r="CG84" i="48"/>
  <c r="C85" i="48"/>
  <c r="D85" i="48"/>
  <c r="E85" i="48"/>
  <c r="F85" i="48"/>
  <c r="G85" i="48"/>
  <c r="H85" i="48"/>
  <c r="I85" i="48"/>
  <c r="J85" i="48"/>
  <c r="K85" i="48"/>
  <c r="L85" i="48"/>
  <c r="M85" i="48"/>
  <c r="N85" i="48"/>
  <c r="O85" i="48"/>
  <c r="P85" i="48"/>
  <c r="Q85" i="48"/>
  <c r="R85" i="48"/>
  <c r="S85" i="48"/>
  <c r="T85" i="48"/>
  <c r="U85" i="48"/>
  <c r="V85" i="48"/>
  <c r="W85" i="48"/>
  <c r="X85" i="48"/>
  <c r="Y85" i="48"/>
  <c r="Z85" i="48"/>
  <c r="AA85" i="48"/>
  <c r="AB85" i="48"/>
  <c r="AC85" i="48"/>
  <c r="AD85" i="48"/>
  <c r="AE85" i="48"/>
  <c r="AF85" i="48"/>
  <c r="AG85" i="48"/>
  <c r="AH85" i="48"/>
  <c r="AI85" i="48"/>
  <c r="AJ85" i="48"/>
  <c r="AK85" i="48"/>
  <c r="AL85" i="48"/>
  <c r="AM85" i="48"/>
  <c r="AN85" i="48"/>
  <c r="AO85" i="48"/>
  <c r="AP85" i="48"/>
  <c r="AQ85" i="48"/>
  <c r="AR85" i="48"/>
  <c r="AS85" i="48"/>
  <c r="AT85" i="48"/>
  <c r="AU85" i="48"/>
  <c r="AV85" i="48"/>
  <c r="AW85" i="48"/>
  <c r="AX85" i="48"/>
  <c r="AY85" i="48"/>
  <c r="AZ85" i="48"/>
  <c r="BA85" i="48"/>
  <c r="BB85" i="48"/>
  <c r="BC85" i="48"/>
  <c r="BD85" i="48"/>
  <c r="BE85" i="48"/>
  <c r="BF85" i="48"/>
  <c r="BG85" i="48"/>
  <c r="BH85" i="48"/>
  <c r="BI85" i="48"/>
  <c r="BJ85" i="48"/>
  <c r="BK85" i="48"/>
  <c r="BL85" i="48"/>
  <c r="BM85" i="48"/>
  <c r="BN85" i="48"/>
  <c r="BO85" i="48"/>
  <c r="BP85" i="48"/>
  <c r="BQ85" i="48"/>
  <c r="BR85" i="48"/>
  <c r="BS85" i="48"/>
  <c r="BT85" i="48"/>
  <c r="BU85" i="48"/>
  <c r="BV85" i="48"/>
  <c r="BW85" i="48"/>
  <c r="BX85" i="48"/>
  <c r="BY85" i="48"/>
  <c r="BZ85" i="48"/>
  <c r="CA85" i="48"/>
  <c r="CB85" i="48"/>
  <c r="CC85" i="48"/>
  <c r="CD85" i="48"/>
  <c r="CE85" i="48"/>
  <c r="CF85" i="48"/>
  <c r="CG85" i="48"/>
  <c r="C86" i="48"/>
  <c r="D86" i="48"/>
  <c r="E86" i="48"/>
  <c r="F86" i="48"/>
  <c r="G86" i="48"/>
  <c r="H86" i="48"/>
  <c r="I86" i="48"/>
  <c r="J86" i="48"/>
  <c r="K86" i="48"/>
  <c r="L86" i="48"/>
  <c r="M86" i="48"/>
  <c r="N86" i="48"/>
  <c r="O86" i="48"/>
  <c r="P86" i="48"/>
  <c r="Q86" i="48"/>
  <c r="R86" i="48"/>
  <c r="S86" i="48"/>
  <c r="T86" i="48"/>
  <c r="U86" i="48"/>
  <c r="V86" i="48"/>
  <c r="W86" i="48"/>
  <c r="X86" i="48"/>
  <c r="Y86" i="48"/>
  <c r="Z86" i="48"/>
  <c r="AA86" i="48"/>
  <c r="AB86" i="48"/>
  <c r="AC86" i="48"/>
  <c r="AD86" i="48"/>
  <c r="AE86" i="48"/>
  <c r="AF86" i="48"/>
  <c r="AG86" i="48"/>
  <c r="AH86" i="48"/>
  <c r="AI86" i="48"/>
  <c r="AJ86" i="48"/>
  <c r="AK86" i="48"/>
  <c r="AL86" i="48"/>
  <c r="AM86" i="48"/>
  <c r="AN86" i="48"/>
  <c r="AO86" i="48"/>
  <c r="AP86" i="48"/>
  <c r="AQ86" i="48"/>
  <c r="AR86" i="48"/>
  <c r="AS86" i="48"/>
  <c r="AT86" i="48"/>
  <c r="AU86" i="48"/>
  <c r="AV86" i="48"/>
  <c r="AW86" i="48"/>
  <c r="AX86" i="48"/>
  <c r="AY86" i="48"/>
  <c r="AZ86" i="48"/>
  <c r="BA86" i="48"/>
  <c r="BB86" i="48"/>
  <c r="BC86" i="48"/>
  <c r="BD86" i="48"/>
  <c r="BE86" i="48"/>
  <c r="BF86" i="48"/>
  <c r="BG86" i="48"/>
  <c r="BH86" i="48"/>
  <c r="BI86" i="48"/>
  <c r="BJ86" i="48"/>
  <c r="BK86" i="48"/>
  <c r="BL86" i="48"/>
  <c r="BM86" i="48"/>
  <c r="BN86" i="48"/>
  <c r="BO86" i="48"/>
  <c r="BP86" i="48"/>
  <c r="BQ86" i="48"/>
  <c r="BR86" i="48"/>
  <c r="BS86" i="48"/>
  <c r="BT86" i="48"/>
  <c r="BU86" i="48"/>
  <c r="BV86" i="48"/>
  <c r="BW86" i="48"/>
  <c r="BX86" i="48"/>
  <c r="BY86" i="48"/>
  <c r="BZ86" i="48"/>
  <c r="CA86" i="48"/>
  <c r="CB86" i="48"/>
  <c r="CC86" i="48"/>
  <c r="CD86" i="48"/>
  <c r="CE86" i="48"/>
  <c r="CF86" i="48"/>
  <c r="CG86" i="48"/>
  <c r="C87" i="48"/>
  <c r="D87" i="48"/>
  <c r="E87" i="48"/>
  <c r="F87" i="48"/>
  <c r="G87" i="48"/>
  <c r="H87" i="48"/>
  <c r="I87" i="48"/>
  <c r="J87" i="48"/>
  <c r="K87" i="48"/>
  <c r="L87" i="48"/>
  <c r="M87" i="48"/>
  <c r="N87" i="48"/>
  <c r="O87" i="48"/>
  <c r="P87" i="48"/>
  <c r="Q87" i="48"/>
  <c r="R87" i="48"/>
  <c r="S87" i="48"/>
  <c r="T87" i="48"/>
  <c r="U87" i="48"/>
  <c r="V87" i="48"/>
  <c r="W87" i="48"/>
  <c r="X87" i="48"/>
  <c r="Y87" i="48"/>
  <c r="Z87" i="48"/>
  <c r="AA87" i="48"/>
  <c r="AB87" i="48"/>
  <c r="AC87" i="48"/>
  <c r="AD87" i="48"/>
  <c r="AE87" i="48"/>
  <c r="AF87" i="48"/>
  <c r="AG87" i="48"/>
  <c r="AH87" i="48"/>
  <c r="AI87" i="48"/>
  <c r="AJ87" i="48"/>
  <c r="AK87" i="48"/>
  <c r="AL87" i="48"/>
  <c r="AM87" i="48"/>
  <c r="AN87" i="48"/>
  <c r="AO87" i="48"/>
  <c r="AP87" i="48"/>
  <c r="AQ87" i="48"/>
  <c r="AR87" i="48"/>
  <c r="AS87" i="48"/>
  <c r="AT87" i="48"/>
  <c r="AU87" i="48"/>
  <c r="AV87" i="48"/>
  <c r="AW87" i="48"/>
  <c r="AX87" i="48"/>
  <c r="AY87" i="48"/>
  <c r="AZ87" i="48"/>
  <c r="BA87" i="48"/>
  <c r="BB87" i="48"/>
  <c r="BC87" i="48"/>
  <c r="BD87" i="48"/>
  <c r="BE87" i="48"/>
  <c r="BF87" i="48"/>
  <c r="BG87" i="48"/>
  <c r="BH87" i="48"/>
  <c r="BI87" i="48"/>
  <c r="BJ87" i="48"/>
  <c r="BK87" i="48"/>
  <c r="BL87" i="48"/>
  <c r="BM87" i="48"/>
  <c r="BN87" i="48"/>
  <c r="BO87" i="48"/>
  <c r="BP87" i="48"/>
  <c r="BQ87" i="48"/>
  <c r="BR87" i="48"/>
  <c r="BS87" i="48"/>
  <c r="BT87" i="48"/>
  <c r="BU87" i="48"/>
  <c r="BV87" i="48"/>
  <c r="BW87" i="48"/>
  <c r="BX87" i="48"/>
  <c r="BY87" i="48"/>
  <c r="BZ87" i="48"/>
  <c r="CA87" i="48"/>
  <c r="CB87" i="48"/>
  <c r="CC87" i="48"/>
  <c r="CD87" i="48"/>
  <c r="CE87" i="48"/>
  <c r="CF87" i="48"/>
  <c r="CG87" i="48"/>
  <c r="C88"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8" i="48"/>
  <c r="AI88" i="48"/>
  <c r="AJ88" i="48"/>
  <c r="AK88" i="48"/>
  <c r="AL88" i="48"/>
  <c r="AM88" i="48"/>
  <c r="AN88" i="48"/>
  <c r="AO88" i="48"/>
  <c r="AP88" i="48"/>
  <c r="AQ88" i="48"/>
  <c r="AR88" i="48"/>
  <c r="AS88" i="48"/>
  <c r="AT88" i="48"/>
  <c r="AU88" i="48"/>
  <c r="AV88" i="48"/>
  <c r="AW88" i="48"/>
  <c r="AX88" i="48"/>
  <c r="AY88" i="48"/>
  <c r="AZ88" i="48"/>
  <c r="BA88" i="48"/>
  <c r="BB88" i="48"/>
  <c r="BC88" i="48"/>
  <c r="BD88" i="48"/>
  <c r="BE88" i="48"/>
  <c r="BF88" i="48"/>
  <c r="BG88" i="48"/>
  <c r="BH88" i="48"/>
  <c r="BI88" i="48"/>
  <c r="BJ88" i="48"/>
  <c r="BK88" i="48"/>
  <c r="BL88" i="48"/>
  <c r="BM88" i="48"/>
  <c r="BN88" i="48"/>
  <c r="BO88" i="48"/>
  <c r="BP88" i="48"/>
  <c r="BQ88" i="48"/>
  <c r="BR88" i="48"/>
  <c r="BS88" i="48"/>
  <c r="BT88" i="48"/>
  <c r="BU88" i="48"/>
  <c r="BV88" i="48"/>
  <c r="BW88" i="48"/>
  <c r="BX88" i="48"/>
  <c r="BY88" i="48"/>
  <c r="BZ88" i="48"/>
  <c r="CA88" i="48"/>
  <c r="CB88" i="48"/>
  <c r="CC88" i="48"/>
  <c r="CD88" i="48"/>
  <c r="CE88" i="48"/>
  <c r="CF88" i="48"/>
  <c r="CG88" i="48"/>
  <c r="C89"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9" i="48"/>
  <c r="AI89" i="48"/>
  <c r="AJ89" i="48"/>
  <c r="AK89" i="48"/>
  <c r="AL89" i="48"/>
  <c r="AM89" i="48"/>
  <c r="AN89" i="48"/>
  <c r="AO89" i="48"/>
  <c r="AP89" i="48"/>
  <c r="AQ89" i="48"/>
  <c r="AR89" i="48"/>
  <c r="AS89" i="48"/>
  <c r="AT89" i="48"/>
  <c r="AU89" i="48"/>
  <c r="AV89" i="48"/>
  <c r="AW89" i="48"/>
  <c r="AX89" i="48"/>
  <c r="AY89" i="48"/>
  <c r="AZ89" i="48"/>
  <c r="BA89" i="48"/>
  <c r="BB89" i="48"/>
  <c r="BC89" i="48"/>
  <c r="BD89" i="48"/>
  <c r="BE89" i="48"/>
  <c r="BF89" i="48"/>
  <c r="BG89" i="48"/>
  <c r="BH89" i="48"/>
  <c r="BI89" i="48"/>
  <c r="BJ89" i="48"/>
  <c r="BK89" i="48"/>
  <c r="BL89" i="48"/>
  <c r="BM89" i="48"/>
  <c r="BN89" i="48"/>
  <c r="BO89" i="48"/>
  <c r="BP89" i="48"/>
  <c r="BQ89" i="48"/>
  <c r="BR89" i="48"/>
  <c r="BS89" i="48"/>
  <c r="BT89" i="48"/>
  <c r="BU89" i="48"/>
  <c r="BV89" i="48"/>
  <c r="BW89" i="48"/>
  <c r="BX89" i="48"/>
  <c r="BY89" i="48"/>
  <c r="BZ89" i="48"/>
  <c r="CA89" i="48"/>
  <c r="CB89" i="48"/>
  <c r="CC89" i="48"/>
  <c r="CD89" i="48"/>
  <c r="CE89" i="48"/>
  <c r="CF89" i="48"/>
  <c r="CG89" i="48"/>
  <c r="C90" i="48"/>
  <c r="D90" i="48"/>
  <c r="E90" i="48"/>
  <c r="F90" i="48"/>
  <c r="G90" i="48"/>
  <c r="H90" i="48"/>
  <c r="I90" i="48"/>
  <c r="J90" i="48"/>
  <c r="K90" i="48"/>
  <c r="L90" i="48"/>
  <c r="M90" i="48"/>
  <c r="N90" i="48"/>
  <c r="O90" i="48"/>
  <c r="P90" i="48"/>
  <c r="Q90" i="48"/>
  <c r="R90" i="48"/>
  <c r="S90" i="48"/>
  <c r="T90" i="48"/>
  <c r="U90" i="48"/>
  <c r="V90" i="48"/>
  <c r="W90" i="48"/>
  <c r="X90" i="48"/>
  <c r="Y90" i="48"/>
  <c r="Z90" i="48"/>
  <c r="AA90" i="48"/>
  <c r="AB90" i="48"/>
  <c r="AC90" i="48"/>
  <c r="AD90" i="48"/>
  <c r="AE90" i="48"/>
  <c r="AF90" i="48"/>
  <c r="AG90" i="48"/>
  <c r="AH90" i="48"/>
  <c r="AI90" i="48"/>
  <c r="AJ90" i="48"/>
  <c r="AK90" i="48"/>
  <c r="AL90" i="48"/>
  <c r="AM90" i="48"/>
  <c r="AN90" i="48"/>
  <c r="AO90" i="48"/>
  <c r="AP90" i="48"/>
  <c r="AQ90" i="48"/>
  <c r="AR90" i="48"/>
  <c r="AS90" i="48"/>
  <c r="AT90" i="48"/>
  <c r="AU90" i="48"/>
  <c r="AV90" i="48"/>
  <c r="AW90" i="48"/>
  <c r="AX90" i="48"/>
  <c r="AY90" i="48"/>
  <c r="AZ90" i="48"/>
  <c r="BA90" i="48"/>
  <c r="BB90" i="48"/>
  <c r="BC90" i="48"/>
  <c r="BD90" i="48"/>
  <c r="BE90" i="48"/>
  <c r="BF90" i="48"/>
  <c r="BG90" i="48"/>
  <c r="BH90" i="48"/>
  <c r="BI90" i="48"/>
  <c r="BJ90" i="48"/>
  <c r="BK90" i="48"/>
  <c r="BL90" i="48"/>
  <c r="BM90" i="48"/>
  <c r="BN90" i="48"/>
  <c r="BO90" i="48"/>
  <c r="BP90" i="48"/>
  <c r="BQ90" i="48"/>
  <c r="BR90" i="48"/>
  <c r="BS90" i="48"/>
  <c r="BT90" i="48"/>
  <c r="BU90" i="48"/>
  <c r="BV90" i="48"/>
  <c r="BW90" i="48"/>
  <c r="BX90" i="48"/>
  <c r="BY90" i="48"/>
  <c r="BZ90" i="48"/>
  <c r="CA90" i="48"/>
  <c r="CB90" i="48"/>
  <c r="CC90" i="48"/>
  <c r="CD90" i="48"/>
  <c r="CE90" i="48"/>
  <c r="CF90" i="48"/>
  <c r="CG90" i="48"/>
  <c r="C91" i="48"/>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AN91" i="48"/>
  <c r="AO91" i="48"/>
  <c r="AP91" i="48"/>
  <c r="AQ91" i="48"/>
  <c r="AR91" i="48"/>
  <c r="AS91" i="48"/>
  <c r="AT91" i="48"/>
  <c r="AU91" i="48"/>
  <c r="AV91" i="48"/>
  <c r="AW91" i="48"/>
  <c r="AX91" i="48"/>
  <c r="AY91" i="48"/>
  <c r="AZ91" i="48"/>
  <c r="BA91" i="48"/>
  <c r="BB91" i="48"/>
  <c r="BC91" i="48"/>
  <c r="BD91" i="48"/>
  <c r="BE91" i="48"/>
  <c r="BF91" i="48"/>
  <c r="BG91" i="48"/>
  <c r="BH91" i="48"/>
  <c r="BI91" i="48"/>
  <c r="BJ91" i="48"/>
  <c r="BK91" i="48"/>
  <c r="BL91" i="48"/>
  <c r="BM91" i="48"/>
  <c r="BN91" i="48"/>
  <c r="BO91" i="48"/>
  <c r="BP91" i="48"/>
  <c r="BQ91" i="48"/>
  <c r="BR91" i="48"/>
  <c r="BS91" i="48"/>
  <c r="BT91" i="48"/>
  <c r="BU91" i="48"/>
  <c r="BV91" i="48"/>
  <c r="BW91" i="48"/>
  <c r="BX91" i="48"/>
  <c r="BY91" i="48"/>
  <c r="BZ91" i="48"/>
  <c r="CA91" i="48"/>
  <c r="CB91" i="48"/>
  <c r="CC91" i="48"/>
  <c r="CD91" i="48"/>
  <c r="CE91" i="48"/>
  <c r="CF91" i="48"/>
  <c r="CG91" i="48"/>
  <c r="C92" i="48"/>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AN92" i="48"/>
  <c r="AO92" i="48"/>
  <c r="AP92" i="48"/>
  <c r="AQ92" i="48"/>
  <c r="AR92" i="48"/>
  <c r="AS92" i="48"/>
  <c r="AT92" i="48"/>
  <c r="AU92" i="48"/>
  <c r="AV92" i="48"/>
  <c r="AW92" i="48"/>
  <c r="AX92" i="48"/>
  <c r="AY92" i="48"/>
  <c r="AZ92" i="48"/>
  <c r="BA92" i="48"/>
  <c r="BB92" i="48"/>
  <c r="BC92" i="48"/>
  <c r="BD92" i="48"/>
  <c r="BE92" i="48"/>
  <c r="BF92" i="48"/>
  <c r="BG92" i="48"/>
  <c r="BH92" i="48"/>
  <c r="BI92" i="48"/>
  <c r="BJ92" i="48"/>
  <c r="BK92" i="48"/>
  <c r="BL92" i="48"/>
  <c r="BM92" i="48"/>
  <c r="BN92" i="48"/>
  <c r="BO92" i="48"/>
  <c r="BP92" i="48"/>
  <c r="BQ92" i="48"/>
  <c r="BR92" i="48"/>
  <c r="BS92" i="48"/>
  <c r="BT92" i="48"/>
  <c r="BU92" i="48"/>
  <c r="BV92" i="48"/>
  <c r="BW92" i="48"/>
  <c r="BX92" i="48"/>
  <c r="BY92" i="48"/>
  <c r="BZ92" i="48"/>
  <c r="CA92" i="48"/>
  <c r="CB92" i="48"/>
  <c r="CC92" i="48"/>
  <c r="CD92" i="48"/>
  <c r="CE92" i="48"/>
  <c r="CF92" i="48"/>
  <c r="CG92" i="48"/>
  <c r="C93" i="48"/>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AN93" i="48"/>
  <c r="AO93" i="48"/>
  <c r="AP93" i="48"/>
  <c r="AQ93" i="48"/>
  <c r="AR93" i="48"/>
  <c r="AS93" i="48"/>
  <c r="AT93" i="48"/>
  <c r="AU93" i="48"/>
  <c r="AV93" i="48"/>
  <c r="AW93" i="48"/>
  <c r="AX93" i="48"/>
  <c r="AY93" i="48"/>
  <c r="AZ93" i="48"/>
  <c r="BA93" i="48"/>
  <c r="BB93" i="48"/>
  <c r="BC93" i="48"/>
  <c r="BD93" i="48"/>
  <c r="BE93" i="48"/>
  <c r="BF93" i="48"/>
  <c r="BG93" i="48"/>
  <c r="BH93" i="48"/>
  <c r="BI93" i="48"/>
  <c r="BJ93" i="48"/>
  <c r="BK93" i="48"/>
  <c r="BL93" i="48"/>
  <c r="BM93" i="48"/>
  <c r="BN93" i="48"/>
  <c r="BO93" i="48"/>
  <c r="BP93" i="48"/>
  <c r="BQ93" i="48"/>
  <c r="BR93" i="48"/>
  <c r="BS93" i="48"/>
  <c r="BT93" i="48"/>
  <c r="BU93" i="48"/>
  <c r="BV93" i="48"/>
  <c r="BW93" i="48"/>
  <c r="BX93" i="48"/>
  <c r="BY93" i="48"/>
  <c r="BZ93" i="48"/>
  <c r="CA93" i="48"/>
  <c r="CB93" i="48"/>
  <c r="CC93" i="48"/>
  <c r="CD93" i="48"/>
  <c r="CE93" i="48"/>
  <c r="CF93" i="48"/>
  <c r="CG93" i="48"/>
  <c r="C94" i="48"/>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AN94" i="48"/>
  <c r="AO94" i="48"/>
  <c r="AP94" i="48"/>
  <c r="AQ94" i="48"/>
  <c r="AR94" i="48"/>
  <c r="AS94" i="48"/>
  <c r="AT94" i="48"/>
  <c r="AU94" i="48"/>
  <c r="AV94" i="48"/>
  <c r="AW94" i="48"/>
  <c r="AX94" i="48"/>
  <c r="AY94" i="48"/>
  <c r="AZ94" i="48"/>
  <c r="BA94" i="48"/>
  <c r="BB94" i="48"/>
  <c r="BC94" i="48"/>
  <c r="BD94" i="48"/>
  <c r="BE94" i="48"/>
  <c r="BF94" i="48"/>
  <c r="BG94" i="48"/>
  <c r="BH94" i="48"/>
  <c r="BI94" i="48"/>
  <c r="BJ94" i="48"/>
  <c r="BK94" i="48"/>
  <c r="BL94" i="48"/>
  <c r="BM94" i="48"/>
  <c r="BN94" i="48"/>
  <c r="BO94" i="48"/>
  <c r="BP94" i="48"/>
  <c r="BQ94" i="48"/>
  <c r="BR94" i="48"/>
  <c r="BS94" i="48"/>
  <c r="BT94" i="48"/>
  <c r="BU94" i="48"/>
  <c r="BV94" i="48"/>
  <c r="BW94" i="48"/>
  <c r="BX94" i="48"/>
  <c r="BY94" i="48"/>
  <c r="BZ94" i="48"/>
  <c r="CA94" i="48"/>
  <c r="CB94" i="48"/>
  <c r="CC94" i="48"/>
  <c r="CD94" i="48"/>
  <c r="CE94" i="48"/>
  <c r="CF94" i="48"/>
  <c r="CG94"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41" i="48"/>
  <c r="N68" i="52" l="1"/>
  <c r="N68" i="51"/>
  <c r="O66" i="50"/>
  <c r="N67" i="50"/>
  <c r="N69" i="50" s="1"/>
  <c r="N70" i="50" s="1"/>
  <c r="N83" i="50" s="1"/>
  <c r="N86" i="50" s="1"/>
  <c r="N87" i="50" s="1"/>
  <c r="BK84" i="45"/>
  <c r="BK85" i="45"/>
  <c r="BF84" i="45"/>
  <c r="BF85" i="45"/>
  <c r="BA84" i="45"/>
  <c r="BA85" i="45"/>
  <c r="AW84" i="45"/>
  <c r="AW85" i="45"/>
  <c r="AR84" i="45"/>
  <c r="AR85" i="45"/>
  <c r="AM84" i="45"/>
  <c r="AM85" i="45"/>
  <c r="AH84" i="45"/>
  <c r="AH85" i="45"/>
  <c r="BJ30" i="45"/>
  <c r="AB23" i="45"/>
  <c r="AC23" i="45"/>
  <c r="F23" i="45"/>
  <c r="G23" i="45"/>
  <c r="H23" i="45"/>
  <c r="I23" i="45"/>
  <c r="J23" i="45"/>
  <c r="K23" i="45"/>
  <c r="L23" i="45"/>
  <c r="M23" i="45"/>
  <c r="N23" i="45"/>
  <c r="O23" i="45"/>
  <c r="P23" i="45"/>
  <c r="Q23" i="45"/>
  <c r="R23" i="45"/>
  <c r="S23" i="45"/>
  <c r="T23" i="45"/>
  <c r="U23" i="45"/>
  <c r="V23" i="45"/>
  <c r="W23" i="45"/>
  <c r="X23" i="45"/>
  <c r="Y23" i="45"/>
  <c r="Z23" i="45"/>
  <c r="AA23" i="45"/>
  <c r="E23" i="45"/>
  <c r="O66" i="52" l="1"/>
  <c r="N67" i="52"/>
  <c r="N69" i="52" s="1"/>
  <c r="N70" i="52" s="1"/>
  <c r="N83" i="52" s="1"/>
  <c r="N86" i="52" s="1"/>
  <c r="N87" i="52" s="1"/>
  <c r="O66" i="51"/>
  <c r="N67" i="51"/>
  <c r="N69" i="51" s="1"/>
  <c r="N70" i="51" s="1"/>
  <c r="N83" i="51" s="1"/>
  <c r="N86" i="51" s="1"/>
  <c r="N87" i="51" s="1"/>
  <c r="C9" i="50"/>
  <c r="F34" i="29" s="1"/>
  <c r="O68" i="50"/>
  <c r="BE30" i="45"/>
  <c r="BJ23" i="45"/>
  <c r="BJ31" i="45" s="1"/>
  <c r="BJ33" i="45" s="1"/>
  <c r="BJ34" i="45" s="1"/>
  <c r="BE23" i="45"/>
  <c r="AZ30" i="45"/>
  <c r="AZ23" i="45"/>
  <c r="AV30" i="45"/>
  <c r="AV23" i="45"/>
  <c r="AQ30" i="45"/>
  <c r="AQ23" i="45"/>
  <c r="AL30" i="45"/>
  <c r="AL23" i="45"/>
  <c r="AG23" i="45"/>
  <c r="AG85" i="45"/>
  <c r="AG84" i="45"/>
  <c r="AG30" i="45"/>
  <c r="BK17" i="44"/>
  <c r="BF17" i="44"/>
  <c r="BA17" i="44"/>
  <c r="AV17" i="44"/>
  <c r="AQ17" i="44"/>
  <c r="AL17" i="44"/>
  <c r="AG17" i="44"/>
  <c r="AH17" i="44" s="1"/>
  <c r="BC17" i="44"/>
  <c r="BD17" i="44"/>
  <c r="BE17" i="44"/>
  <c r="BG17" i="44"/>
  <c r="BH17" i="44"/>
  <c r="BI17" i="44"/>
  <c r="BJ17" i="44"/>
  <c r="BL17" i="44"/>
  <c r="C9" i="52" l="1"/>
  <c r="F36" i="29" s="1"/>
  <c r="O68" i="52"/>
  <c r="C9" i="51"/>
  <c r="F35" i="29" s="1"/>
  <c r="O68" i="51"/>
  <c r="P66" i="50"/>
  <c r="O67" i="50"/>
  <c r="O69" i="50" s="1"/>
  <c r="O70" i="50" s="1"/>
  <c r="O83" i="50" s="1"/>
  <c r="O86" i="50" s="1"/>
  <c r="O87" i="50" s="1"/>
  <c r="AQ31" i="45"/>
  <c r="AQ33" i="45" s="1"/>
  <c r="AQ34" i="45" s="1"/>
  <c r="BE31" i="45"/>
  <c r="BE33" i="45" s="1"/>
  <c r="BE34" i="45" s="1"/>
  <c r="AL31" i="45"/>
  <c r="AL33" i="45" s="1"/>
  <c r="AL34" i="45" s="1"/>
  <c r="AZ31" i="45"/>
  <c r="AZ33" i="45" s="1"/>
  <c r="AZ34" i="45" s="1"/>
  <c r="AV31" i="45"/>
  <c r="AG31" i="45"/>
  <c r="AG33" i="45" s="1"/>
  <c r="AG34" i="45" s="1"/>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AI85" i="45"/>
  <c r="AJ85" i="45" s="1"/>
  <c r="AK85" i="45" s="1"/>
  <c r="E85"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AI84" i="45"/>
  <c r="AJ84" i="45" s="1"/>
  <c r="AK84" i="45" s="1"/>
  <c r="E84" i="45"/>
  <c r="O67" i="52" l="1"/>
  <c r="O69" i="52" s="1"/>
  <c r="O70" i="52" s="1"/>
  <c r="O83" i="52" s="1"/>
  <c r="O86" i="52" s="1"/>
  <c r="O87" i="52" s="1"/>
  <c r="P66" i="52"/>
  <c r="P66" i="51"/>
  <c r="O67" i="51"/>
  <c r="O69" i="51" s="1"/>
  <c r="O70" i="51" s="1"/>
  <c r="O83" i="51" s="1"/>
  <c r="O86" i="51" s="1"/>
  <c r="O87" i="51" s="1"/>
  <c r="P68" i="50"/>
  <c r="AV33" i="45"/>
  <c r="AV34" i="45" s="1"/>
  <c r="AN84" i="45"/>
  <c r="AO84" i="45" s="1"/>
  <c r="AP84" i="45" s="1"/>
  <c r="AQ84" i="45" s="1"/>
  <c r="AL84" i="45"/>
  <c r="AN85" i="45"/>
  <c r="AO85" i="45" s="1"/>
  <c r="AP85" i="45" s="1"/>
  <c r="AL85" i="45"/>
  <c r="P68" i="52" l="1"/>
  <c r="P68" i="51"/>
  <c r="P67" i="50"/>
  <c r="P69" i="50" s="1"/>
  <c r="P70" i="50" s="1"/>
  <c r="P83" i="50" s="1"/>
  <c r="P86" i="50" s="1"/>
  <c r="P87" i="50" s="1"/>
  <c r="Q66" i="50"/>
  <c r="AS85" i="45"/>
  <c r="AT85" i="45" s="1"/>
  <c r="AU85" i="45" s="1"/>
  <c r="AQ85" i="45"/>
  <c r="AS84" i="45"/>
  <c r="AT84" i="45" s="1"/>
  <c r="AU84" i="45" s="1"/>
  <c r="BC23" i="45"/>
  <c r="BD23" i="45"/>
  <c r="BF23" i="45"/>
  <c r="BG23" i="45"/>
  <c r="BH23" i="45"/>
  <c r="BI23" i="45"/>
  <c r="BK23" i="45"/>
  <c r="BL23" i="45"/>
  <c r="Q66" i="52" l="1"/>
  <c r="P67" i="52"/>
  <c r="P69" i="52" s="1"/>
  <c r="P70" i="52" s="1"/>
  <c r="P83" i="52" s="1"/>
  <c r="P86" i="52" s="1"/>
  <c r="P87" i="52" s="1"/>
  <c r="P67" i="51"/>
  <c r="P69" i="51" s="1"/>
  <c r="P70" i="51" s="1"/>
  <c r="P83" i="51" s="1"/>
  <c r="P86" i="51" s="1"/>
  <c r="P87" i="51" s="1"/>
  <c r="Q66" i="51"/>
  <c r="Q68" i="50"/>
  <c r="AX84" i="45"/>
  <c r="AY84" i="45" s="1"/>
  <c r="AZ84" i="45" s="1"/>
  <c r="AV84" i="45"/>
  <c r="AX85" i="45"/>
  <c r="AY85" i="45" s="1"/>
  <c r="AV85" i="45"/>
  <c r="C8" i="49"/>
  <c r="C9" i="49"/>
  <c r="C10" i="49"/>
  <c r="C11" i="49"/>
  <c r="C12" i="49"/>
  <c r="C14" i="49"/>
  <c r="C15" i="49"/>
  <c r="C16" i="49"/>
  <c r="C17" i="49"/>
  <c r="C18" i="49"/>
  <c r="C19" i="49"/>
  <c r="C20" i="49"/>
  <c r="C21" i="49"/>
  <c r="C22" i="49"/>
  <c r="C23" i="49"/>
  <c r="F23" i="49" s="1"/>
  <c r="C24" i="49"/>
  <c r="E16" i="49" s="1"/>
  <c r="C13" i="49"/>
  <c r="F13" i="49" s="1"/>
  <c r="Q68" i="52" l="1"/>
  <c r="Q68" i="51"/>
  <c r="R66" i="50"/>
  <c r="Q67" i="50"/>
  <c r="Q69" i="50" s="1"/>
  <c r="Q70" i="50" s="1"/>
  <c r="Q83" i="50" s="1"/>
  <c r="Q86" i="50" s="1"/>
  <c r="Q87" i="50" s="1"/>
  <c r="F22" i="49"/>
  <c r="D8" i="49"/>
  <c r="F20" i="49"/>
  <c r="E19" i="49"/>
  <c r="BB85" i="45"/>
  <c r="BC85" i="45" s="1"/>
  <c r="BD85" i="45" s="1"/>
  <c r="AZ85" i="45"/>
  <c r="BB84" i="45"/>
  <c r="BC84" i="45" s="1"/>
  <c r="BD84" i="45" s="1"/>
  <c r="D24" i="49"/>
  <c r="D14" i="49"/>
  <c r="E18" i="49"/>
  <c r="E17" i="49"/>
  <c r="D11" i="49"/>
  <c r="D21" i="49"/>
  <c r="F15" i="49"/>
  <c r="D9" i="49"/>
  <c r="F14" i="49"/>
  <c r="D22" i="49"/>
  <c r="E12" i="49"/>
  <c r="F12" i="49"/>
  <c r="D20" i="49"/>
  <c r="F16" i="49"/>
  <c r="E8" i="49"/>
  <c r="F21" i="49"/>
  <c r="K10" i="48"/>
  <c r="K8" i="48"/>
  <c r="K9" i="48"/>
  <c r="K11" i="48"/>
  <c r="E13" i="49"/>
  <c r="F19" i="49"/>
  <c r="E23" i="49"/>
  <c r="E15" i="49"/>
  <c r="D17" i="49"/>
  <c r="E22" i="49"/>
  <c r="E14" i="49"/>
  <c r="D13" i="49"/>
  <c r="D16" i="49"/>
  <c r="E21" i="49"/>
  <c r="F17" i="49"/>
  <c r="E10" i="49"/>
  <c r="D18" i="49"/>
  <c r="F18" i="49"/>
  <c r="D23" i="49"/>
  <c r="D15" i="49"/>
  <c r="E20" i="49"/>
  <c r="F24" i="49"/>
  <c r="D10" i="49"/>
  <c r="F10" i="49"/>
  <c r="D19" i="49"/>
  <c r="E24" i="49"/>
  <c r="D12" i="49"/>
  <c r="F8" i="49"/>
  <c r="F11" i="49"/>
  <c r="F9" i="49"/>
  <c r="E11" i="49"/>
  <c r="E9" i="49"/>
  <c r="R66" i="52" l="1"/>
  <c r="Q67" i="52"/>
  <c r="Q69" i="52" s="1"/>
  <c r="Q70" i="52" s="1"/>
  <c r="Q83" i="52" s="1"/>
  <c r="Q86" i="52" s="1"/>
  <c r="Q87" i="52" s="1"/>
  <c r="R66" i="51"/>
  <c r="Q67" i="51"/>
  <c r="Q69" i="51" s="1"/>
  <c r="Q70" i="51" s="1"/>
  <c r="Q83" i="51" s="1"/>
  <c r="Q86" i="51" s="1"/>
  <c r="Q87" i="51" s="1"/>
  <c r="R68" i="50"/>
  <c r="BA21" i="44"/>
  <c r="AZ74" i="45"/>
  <c r="AG21" i="44"/>
  <c r="AV74" i="45"/>
  <c r="BJ74" i="45"/>
  <c r="AQ74" i="45"/>
  <c r="AG74" i="45"/>
  <c r="BF21" i="44"/>
  <c r="AQ21" i="44"/>
  <c r="AL74" i="45"/>
  <c r="BK21" i="44"/>
  <c r="AV21" i="44"/>
  <c r="AL21" i="44"/>
  <c r="BE74" i="45"/>
  <c r="BE78" i="45"/>
  <c r="AV78" i="45"/>
  <c r="BJ78" i="45"/>
  <c r="AQ78" i="45"/>
  <c r="AG78" i="45"/>
  <c r="AZ78" i="45"/>
  <c r="AV25" i="44"/>
  <c r="AL25" i="44"/>
  <c r="AG25" i="44"/>
  <c r="BK25" i="44"/>
  <c r="BF25" i="44"/>
  <c r="BA25" i="44"/>
  <c r="AQ25" i="44"/>
  <c r="AL78" i="45"/>
  <c r="AZ73" i="45"/>
  <c r="AV20" i="44"/>
  <c r="AL20" i="44"/>
  <c r="AG20" i="44"/>
  <c r="BE73" i="45"/>
  <c r="BJ73" i="45"/>
  <c r="AL73" i="45"/>
  <c r="BK20" i="44"/>
  <c r="AQ20" i="44"/>
  <c r="AV73" i="45"/>
  <c r="AG73" i="45"/>
  <c r="BF20" i="44"/>
  <c r="BA20" i="44"/>
  <c r="AQ73" i="45"/>
  <c r="E15" i="48"/>
  <c r="E14" i="48"/>
  <c r="AQ71" i="45"/>
  <c r="BF18" i="44"/>
  <c r="AG18" i="44"/>
  <c r="BE71" i="45"/>
  <c r="AL71" i="45"/>
  <c r="BA18" i="44"/>
  <c r="AV71" i="45"/>
  <c r="BJ71" i="45"/>
  <c r="AG71" i="45"/>
  <c r="AV18" i="44"/>
  <c r="AZ71" i="45"/>
  <c r="AQ18" i="44"/>
  <c r="BK18" i="44"/>
  <c r="BG84" i="45"/>
  <c r="BH84" i="45" s="1"/>
  <c r="BI84" i="45" s="1"/>
  <c r="BE84" i="45"/>
  <c r="BG85" i="45"/>
  <c r="BH85" i="45" s="1"/>
  <c r="BI85" i="45" s="1"/>
  <c r="BE85" i="45"/>
  <c r="F21" i="48"/>
  <c r="H21" i="48"/>
  <c r="I21" i="48"/>
  <c r="L21" i="48"/>
  <c r="M21" i="48"/>
  <c r="J21" i="48"/>
  <c r="D21" i="48"/>
  <c r="B21" i="48"/>
  <c r="G21" i="48"/>
  <c r="C21" i="48"/>
  <c r="K21" i="48"/>
  <c r="E21" i="48"/>
  <c r="Q20" i="48"/>
  <c r="Q21" i="48" s="1"/>
  <c r="BE20" i="48"/>
  <c r="BE21" i="48" s="1"/>
  <c r="R20" i="48"/>
  <c r="R21" i="48" s="1"/>
  <c r="Z20" i="48"/>
  <c r="Z21" i="48" s="1"/>
  <c r="AH20" i="48"/>
  <c r="AH21" i="48" s="1"/>
  <c r="AP20" i="48"/>
  <c r="AP21" i="48" s="1"/>
  <c r="AX20" i="48"/>
  <c r="AX21" i="48" s="1"/>
  <c r="BF20" i="48"/>
  <c r="BF21" i="48" s="1"/>
  <c r="BN20" i="48"/>
  <c r="BN21" i="48" s="1"/>
  <c r="CD20" i="48"/>
  <c r="CD21" i="48" s="1"/>
  <c r="S20" i="48"/>
  <c r="S21" i="48" s="1"/>
  <c r="AA20" i="48"/>
  <c r="AA21" i="48" s="1"/>
  <c r="AI20" i="48"/>
  <c r="AI21" i="48" s="1"/>
  <c r="AQ20" i="48"/>
  <c r="AQ21" i="48" s="1"/>
  <c r="AY20" i="48"/>
  <c r="AY21" i="48" s="1"/>
  <c r="BG20" i="48"/>
  <c r="BG21" i="48" s="1"/>
  <c r="BO20" i="48"/>
  <c r="BO21" i="48" s="1"/>
  <c r="BW20" i="48"/>
  <c r="BW21" i="48" s="1"/>
  <c r="CE20" i="48"/>
  <c r="CE21" i="48" s="1"/>
  <c r="BV20" i="48"/>
  <c r="BV21" i="48" s="1"/>
  <c r="T20" i="48"/>
  <c r="T21" i="48" s="1"/>
  <c r="AB20" i="48"/>
  <c r="AB21" i="48" s="1"/>
  <c r="AJ20" i="48"/>
  <c r="AJ21" i="48" s="1"/>
  <c r="AR20" i="48"/>
  <c r="AR21" i="48" s="1"/>
  <c r="AZ20" i="48"/>
  <c r="AZ21" i="48" s="1"/>
  <c r="BH20" i="48"/>
  <c r="BH21" i="48" s="1"/>
  <c r="BP20" i="48"/>
  <c r="BP21" i="48" s="1"/>
  <c r="BX20" i="48"/>
  <c r="BX21" i="48" s="1"/>
  <c r="CF20" i="48"/>
  <c r="CF21" i="48" s="1"/>
  <c r="W20" i="48"/>
  <c r="W21" i="48" s="1"/>
  <c r="BC20" i="48"/>
  <c r="BC21" i="48" s="1"/>
  <c r="CA20" i="48"/>
  <c r="CA21" i="48" s="1"/>
  <c r="X20" i="48"/>
  <c r="X21" i="48" s="1"/>
  <c r="AV20" i="48"/>
  <c r="AV21" i="48" s="1"/>
  <c r="BT20" i="48"/>
  <c r="BT21" i="48" s="1"/>
  <c r="Y20" i="48"/>
  <c r="Y21" i="48" s="1"/>
  <c r="AW20" i="48"/>
  <c r="AW21" i="48" s="1"/>
  <c r="CC20" i="48"/>
  <c r="CC21" i="48" s="1"/>
  <c r="U20" i="48"/>
  <c r="U21" i="48" s="1"/>
  <c r="AC20" i="48"/>
  <c r="AC21" i="48" s="1"/>
  <c r="AK20" i="48"/>
  <c r="AK21" i="48" s="1"/>
  <c r="AS20" i="48"/>
  <c r="AS21" i="48" s="1"/>
  <c r="BA20" i="48"/>
  <c r="BA21" i="48" s="1"/>
  <c r="BI20" i="48"/>
  <c r="BI21" i="48" s="1"/>
  <c r="BQ20" i="48"/>
  <c r="BQ21" i="48" s="1"/>
  <c r="BY20" i="48"/>
  <c r="BY21" i="48" s="1"/>
  <c r="N20" i="48"/>
  <c r="N21" i="48" s="1"/>
  <c r="AE20" i="48"/>
  <c r="AE21" i="48" s="1"/>
  <c r="AM20" i="48"/>
  <c r="AM21" i="48" s="1"/>
  <c r="BK20" i="48"/>
  <c r="BK21" i="48" s="1"/>
  <c r="AF20" i="48"/>
  <c r="AF21" i="48" s="1"/>
  <c r="BD20" i="48"/>
  <c r="BD21" i="48" s="1"/>
  <c r="CB20" i="48"/>
  <c r="CB21" i="48" s="1"/>
  <c r="AG20" i="48"/>
  <c r="AG21" i="48" s="1"/>
  <c r="BM20" i="48"/>
  <c r="BM21" i="48" s="1"/>
  <c r="V20" i="48"/>
  <c r="V21" i="48" s="1"/>
  <c r="AD20" i="48"/>
  <c r="AD21" i="48" s="1"/>
  <c r="AL20" i="48"/>
  <c r="AL21" i="48" s="1"/>
  <c r="AT20" i="48"/>
  <c r="AT21" i="48" s="1"/>
  <c r="BB20" i="48"/>
  <c r="BB21" i="48" s="1"/>
  <c r="BJ20" i="48"/>
  <c r="BJ21" i="48" s="1"/>
  <c r="BR20" i="48"/>
  <c r="BR21" i="48" s="1"/>
  <c r="BZ20" i="48"/>
  <c r="BZ21" i="48" s="1"/>
  <c r="O20" i="48"/>
  <c r="O21" i="48" s="1"/>
  <c r="AU20" i="48"/>
  <c r="AU21" i="48" s="1"/>
  <c r="BS20" i="48"/>
  <c r="BS21" i="48" s="1"/>
  <c r="P20" i="48"/>
  <c r="P21" i="48" s="1"/>
  <c r="AN20" i="48"/>
  <c r="AN21" i="48" s="1"/>
  <c r="BL20" i="48"/>
  <c r="BL21" i="48" s="1"/>
  <c r="AO20" i="48"/>
  <c r="AO21" i="48" s="1"/>
  <c r="BU20" i="48"/>
  <c r="BU21" i="48" s="1"/>
  <c r="R68" i="52" l="1"/>
  <c r="R68" i="51"/>
  <c r="S66" i="50"/>
  <c r="R67" i="50"/>
  <c r="R69" i="50" s="1"/>
  <c r="R70" i="50" s="1"/>
  <c r="R83" i="50" s="1"/>
  <c r="R86" i="50" s="1"/>
  <c r="R87" i="50" s="1"/>
  <c r="AG19" i="44"/>
  <c r="AG22" i="44"/>
  <c r="AG75" i="45"/>
  <c r="AG72" i="45"/>
  <c r="BE75" i="45"/>
  <c r="BE72" i="45"/>
  <c r="AZ75" i="45"/>
  <c r="AZ72" i="45"/>
  <c r="BJ75" i="45"/>
  <c r="BJ72" i="45"/>
  <c r="BF22" i="44"/>
  <c r="BF19" i="44"/>
  <c r="AV75" i="45"/>
  <c r="AV19" i="44"/>
  <c r="AV29" i="44" s="1"/>
  <c r="AV22" i="44"/>
  <c r="AV72" i="45"/>
  <c r="BK22" i="44"/>
  <c r="BK19" i="44"/>
  <c r="BK29" i="44" s="1"/>
  <c r="BJ77" i="45"/>
  <c r="AQ77" i="45"/>
  <c r="AG77" i="45"/>
  <c r="AL77" i="45"/>
  <c r="BK24" i="44"/>
  <c r="BF24" i="44"/>
  <c r="BA24" i="44"/>
  <c r="AV24" i="44"/>
  <c r="AQ24" i="44"/>
  <c r="AV77" i="45"/>
  <c r="AG24" i="44"/>
  <c r="BE77" i="45"/>
  <c r="AZ77" i="45"/>
  <c r="AL24" i="44"/>
  <c r="AQ19" i="44"/>
  <c r="AQ22" i="44"/>
  <c r="AQ75" i="45"/>
  <c r="AQ72" i="45"/>
  <c r="AL19" i="44"/>
  <c r="AL75" i="45"/>
  <c r="AL22" i="44"/>
  <c r="AL72" i="45"/>
  <c r="AL76" i="45"/>
  <c r="BK23" i="44"/>
  <c r="BF23" i="44"/>
  <c r="AG23" i="44"/>
  <c r="BJ76" i="45"/>
  <c r="AQ76" i="45"/>
  <c r="BA23" i="44"/>
  <c r="BE76" i="45"/>
  <c r="AV76" i="45"/>
  <c r="AG76" i="45"/>
  <c r="AZ76" i="45"/>
  <c r="AV23" i="44"/>
  <c r="AL23" i="44"/>
  <c r="AQ23" i="44"/>
  <c r="BA22" i="44"/>
  <c r="BA19" i="44"/>
  <c r="BA29" i="44" s="1"/>
  <c r="BL84" i="45"/>
  <c r="BJ84" i="45"/>
  <c r="BL85" i="45"/>
  <c r="BJ85" i="45"/>
  <c r="BL30" i="45"/>
  <c r="BL31" i="45" s="1"/>
  <c r="R67" i="52" l="1"/>
  <c r="R69" i="52" s="1"/>
  <c r="R70" i="52" s="1"/>
  <c r="R83" i="52" s="1"/>
  <c r="R86" i="52" s="1"/>
  <c r="R87" i="52" s="1"/>
  <c r="S66" i="52"/>
  <c r="S66" i="51"/>
  <c r="R67" i="51"/>
  <c r="R69" i="51" s="1"/>
  <c r="R70" i="51" s="1"/>
  <c r="R83" i="51" s="1"/>
  <c r="R86" i="51" s="1"/>
  <c r="R87" i="51" s="1"/>
  <c r="S68" i="50"/>
  <c r="BL33" i="45"/>
  <c r="BL34" i="45" s="1"/>
  <c r="AG29" i="44"/>
  <c r="AL82" i="45"/>
  <c r="AV82" i="45"/>
  <c r="AG82" i="45"/>
  <c r="AQ82" i="45"/>
  <c r="AZ82" i="45"/>
  <c r="BF29" i="44"/>
  <c r="AQ29" i="44"/>
  <c r="AL29" i="44"/>
  <c r="BE82" i="45"/>
  <c r="BJ82" i="45"/>
  <c r="S68" i="52" l="1"/>
  <c r="S68" i="51"/>
  <c r="T66" i="50"/>
  <c r="S67" i="50"/>
  <c r="S69" i="50" s="1"/>
  <c r="S70" i="50" s="1"/>
  <c r="S83" i="50" s="1"/>
  <c r="S86" i="50" s="1"/>
  <c r="S87" i="50" s="1"/>
  <c r="CF22" i="48"/>
  <c r="CE22" i="48"/>
  <c r="CD22" i="48"/>
  <c r="CC22" i="48"/>
  <c r="CB22" i="48"/>
  <c r="CA22" i="48"/>
  <c r="BZ22" i="48"/>
  <c r="BY22" i="48"/>
  <c r="BX22"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C22" i="48"/>
  <c r="B22" i="48"/>
  <c r="D19" i="48"/>
  <c r="D22" i="48" s="1"/>
  <c r="T66" i="52" l="1"/>
  <c r="S67" i="52"/>
  <c r="S69" i="52" s="1"/>
  <c r="S70" i="52" s="1"/>
  <c r="S83" i="52" s="1"/>
  <c r="S86" i="52" s="1"/>
  <c r="S87" i="52" s="1"/>
  <c r="T66" i="51"/>
  <c r="S67" i="51"/>
  <c r="S69" i="51" s="1"/>
  <c r="S70" i="51" s="1"/>
  <c r="S83" i="51" s="1"/>
  <c r="S86" i="51" s="1"/>
  <c r="S87" i="51" s="1"/>
  <c r="T68" i="50"/>
  <c r="A29" i="48"/>
  <c r="E19" i="48" s="1"/>
  <c r="T68" i="52" l="1"/>
  <c r="T68" i="51"/>
  <c r="U66" i="50"/>
  <c r="T67" i="50"/>
  <c r="T69" i="50" s="1"/>
  <c r="T70" i="50" s="1"/>
  <c r="T83" i="50" s="1"/>
  <c r="T86" i="50" s="1"/>
  <c r="T87" i="50" s="1"/>
  <c r="E22" i="48"/>
  <c r="F19" i="48"/>
  <c r="T67" i="52" l="1"/>
  <c r="T69" i="52" s="1"/>
  <c r="T70" i="52" s="1"/>
  <c r="T83" i="52" s="1"/>
  <c r="T86" i="52" s="1"/>
  <c r="T87" i="52" s="1"/>
  <c r="U66" i="52"/>
  <c r="U66" i="51"/>
  <c r="T67" i="51"/>
  <c r="T69" i="51" s="1"/>
  <c r="T70" i="51" s="1"/>
  <c r="T83" i="51" s="1"/>
  <c r="T86" i="51" s="1"/>
  <c r="T87" i="51" s="1"/>
  <c r="U68" i="50"/>
  <c r="G19" i="48"/>
  <c r="F22" i="48"/>
  <c r="U68" i="52" l="1"/>
  <c r="U68" i="51"/>
  <c r="U67" i="50"/>
  <c r="U69" i="50" s="1"/>
  <c r="U70" i="50" s="1"/>
  <c r="U83" i="50" s="1"/>
  <c r="U86" i="50" s="1"/>
  <c r="U87" i="50" s="1"/>
  <c r="V66" i="50"/>
  <c r="H19" i="48"/>
  <c r="G22" i="48"/>
  <c r="V66" i="52" l="1"/>
  <c r="U67" i="52"/>
  <c r="U69" i="52" s="1"/>
  <c r="U70" i="52" s="1"/>
  <c r="U83" i="52" s="1"/>
  <c r="U86" i="52" s="1"/>
  <c r="U87" i="52" s="1"/>
  <c r="V66" i="51"/>
  <c r="U67" i="51"/>
  <c r="U69" i="51" s="1"/>
  <c r="U70" i="51" s="1"/>
  <c r="U83" i="51" s="1"/>
  <c r="U86" i="51" s="1"/>
  <c r="U87" i="51" s="1"/>
  <c r="V68" i="50"/>
  <c r="H22" i="48"/>
  <c r="I19" i="48"/>
  <c r="V68" i="52" l="1"/>
  <c r="V68" i="51"/>
  <c r="V67" i="50"/>
  <c r="V69" i="50" s="1"/>
  <c r="V70" i="50" s="1"/>
  <c r="V83" i="50" s="1"/>
  <c r="V86" i="50" s="1"/>
  <c r="V87" i="50" s="1"/>
  <c r="W66" i="50"/>
  <c r="J19" i="48"/>
  <c r="I22" i="48"/>
  <c r="V67" i="52" l="1"/>
  <c r="V69" i="52" s="1"/>
  <c r="V70" i="52" s="1"/>
  <c r="V83" i="52" s="1"/>
  <c r="V86" i="52" s="1"/>
  <c r="V87" i="52" s="1"/>
  <c r="W66" i="52"/>
  <c r="V67" i="51"/>
  <c r="V69" i="51" s="1"/>
  <c r="V70" i="51" s="1"/>
  <c r="V83" i="51" s="1"/>
  <c r="V86" i="51" s="1"/>
  <c r="V87" i="51" s="1"/>
  <c r="W66" i="51"/>
  <c r="W68" i="50"/>
  <c r="K19" i="48"/>
  <c r="J22" i="48"/>
  <c r="W68" i="52" l="1"/>
  <c r="W68" i="51"/>
  <c r="X66" i="50"/>
  <c r="W67" i="50"/>
  <c r="W69" i="50" s="1"/>
  <c r="W70" i="50" s="1"/>
  <c r="W83" i="50" s="1"/>
  <c r="W86" i="50" s="1"/>
  <c r="W87" i="50" s="1"/>
  <c r="L19" i="48"/>
  <c r="K22" i="48"/>
  <c r="X66" i="52" l="1"/>
  <c r="W67" i="52"/>
  <c r="W69" i="52" s="1"/>
  <c r="W70" i="52" s="1"/>
  <c r="W83" i="52" s="1"/>
  <c r="W86" i="52" s="1"/>
  <c r="W87" i="52" s="1"/>
  <c r="X66" i="51"/>
  <c r="W67" i="51"/>
  <c r="W69" i="51" s="1"/>
  <c r="W70" i="51" s="1"/>
  <c r="W83" i="51" s="1"/>
  <c r="W86" i="51" s="1"/>
  <c r="W87" i="51" s="1"/>
  <c r="X68" i="50"/>
  <c r="L22" i="48"/>
  <c r="M19" i="48"/>
  <c r="X68" i="52" l="1"/>
  <c r="X68" i="51"/>
  <c r="X67" i="50"/>
  <c r="X69" i="50" s="1"/>
  <c r="X70" i="50" s="1"/>
  <c r="X83" i="50" s="1"/>
  <c r="X86" i="50" s="1"/>
  <c r="X87" i="50" s="1"/>
  <c r="Y66" i="50"/>
  <c r="M22" i="48"/>
  <c r="N19" i="48"/>
  <c r="X67" i="52" l="1"/>
  <c r="X69" i="52" s="1"/>
  <c r="X70" i="52" s="1"/>
  <c r="X83" i="52" s="1"/>
  <c r="X86" i="52" s="1"/>
  <c r="X87" i="52" s="1"/>
  <c r="Y66" i="52"/>
  <c r="Y66" i="51"/>
  <c r="X67" i="51"/>
  <c r="X69" i="51" s="1"/>
  <c r="X70" i="51" s="1"/>
  <c r="X83" i="51" s="1"/>
  <c r="X86" i="51" s="1"/>
  <c r="X87" i="51" s="1"/>
  <c r="Y68" i="50"/>
  <c r="C10" i="50"/>
  <c r="G34" i="29" s="1"/>
  <c r="O19" i="48"/>
  <c r="N22" i="48"/>
  <c r="Y68" i="52" l="1"/>
  <c r="C10" i="52"/>
  <c r="G36" i="29" s="1"/>
  <c r="C10" i="51"/>
  <c r="G35" i="29" s="1"/>
  <c r="Y68" i="51"/>
  <c r="Z66" i="50"/>
  <c r="Y67" i="50"/>
  <c r="Y69" i="50" s="1"/>
  <c r="Y70" i="50" s="1"/>
  <c r="Y83" i="50" s="1"/>
  <c r="Y86" i="50" s="1"/>
  <c r="Y87" i="50" s="1"/>
  <c r="P19" i="48"/>
  <c r="O22" i="48"/>
  <c r="Z66" i="52" l="1"/>
  <c r="Y67" i="52"/>
  <c r="Y69" i="52" s="1"/>
  <c r="Y70" i="52" s="1"/>
  <c r="Y83" i="52" s="1"/>
  <c r="Y86" i="52" s="1"/>
  <c r="Y87" i="52" s="1"/>
  <c r="Y67" i="51"/>
  <c r="Y69" i="51" s="1"/>
  <c r="Y70" i="51" s="1"/>
  <c r="Y83" i="51" s="1"/>
  <c r="Y86" i="51" s="1"/>
  <c r="Y87" i="51" s="1"/>
  <c r="Z66" i="51"/>
  <c r="Z68" i="50"/>
  <c r="P22" i="48"/>
  <c r="Q19" i="48"/>
  <c r="Z68" i="52" l="1"/>
  <c r="Z68" i="51"/>
  <c r="AA66" i="50"/>
  <c r="Z67" i="50"/>
  <c r="Z69" i="50" s="1"/>
  <c r="Z70" i="50" s="1"/>
  <c r="Z83" i="50" s="1"/>
  <c r="Z86" i="50" s="1"/>
  <c r="Z87" i="50" s="1"/>
  <c r="Q22" i="48"/>
  <c r="R19" i="48"/>
  <c r="AA66" i="52" l="1"/>
  <c r="Z67" i="52"/>
  <c r="Z69" i="52" s="1"/>
  <c r="Z70" i="52" s="1"/>
  <c r="Z83" i="52" s="1"/>
  <c r="Z86" i="52" s="1"/>
  <c r="Z87" i="52" s="1"/>
  <c r="AA66" i="51"/>
  <c r="Z67" i="51"/>
  <c r="Z69" i="51" s="1"/>
  <c r="Z70" i="51" s="1"/>
  <c r="Z83" i="51" s="1"/>
  <c r="Z86" i="51" s="1"/>
  <c r="Z87" i="51" s="1"/>
  <c r="AA68" i="50"/>
  <c r="S19" i="48"/>
  <c r="R22" i="48"/>
  <c r="AA68" i="52" l="1"/>
  <c r="AA68" i="51"/>
  <c r="AB66" i="50"/>
  <c r="AA67" i="50"/>
  <c r="AA69" i="50" s="1"/>
  <c r="AA70" i="50" s="1"/>
  <c r="AA83" i="50" s="1"/>
  <c r="AA86" i="50" s="1"/>
  <c r="AA87" i="50" s="1"/>
  <c r="T19" i="48"/>
  <c r="S22" i="48"/>
  <c r="AA67" i="52" l="1"/>
  <c r="AA69" i="52" s="1"/>
  <c r="AA70" i="52" s="1"/>
  <c r="AA83" i="52" s="1"/>
  <c r="AA86" i="52" s="1"/>
  <c r="AA87" i="52" s="1"/>
  <c r="AB66" i="52"/>
  <c r="AB66" i="51"/>
  <c r="AA67" i="51"/>
  <c r="AA69" i="51" s="1"/>
  <c r="AA70" i="51" s="1"/>
  <c r="AA83" i="51" s="1"/>
  <c r="AA86" i="51" s="1"/>
  <c r="AA87" i="51" s="1"/>
  <c r="AB68" i="50"/>
  <c r="T22" i="48"/>
  <c r="U19" i="48"/>
  <c r="AB68" i="52" l="1"/>
  <c r="AB68" i="51"/>
  <c r="AB67" i="50"/>
  <c r="AB69" i="50" s="1"/>
  <c r="AB70" i="50" s="1"/>
  <c r="AB83" i="50" s="1"/>
  <c r="AB86" i="50" s="1"/>
  <c r="AB87" i="50" s="1"/>
  <c r="AC66" i="50"/>
  <c r="V19" i="48"/>
  <c r="U22" i="48"/>
  <c r="AB67" i="52" l="1"/>
  <c r="AB69" i="52" s="1"/>
  <c r="AB70" i="52" s="1"/>
  <c r="AB83" i="52" s="1"/>
  <c r="AB86" i="52" s="1"/>
  <c r="AB87" i="52" s="1"/>
  <c r="AC66" i="52"/>
  <c r="AB67" i="51"/>
  <c r="AB69" i="51" s="1"/>
  <c r="AB70" i="51" s="1"/>
  <c r="AB83" i="51" s="1"/>
  <c r="AB86" i="51" s="1"/>
  <c r="AB87" i="51" s="1"/>
  <c r="AC66" i="51"/>
  <c r="AC68" i="50"/>
  <c r="W19" i="48"/>
  <c r="V22" i="48"/>
  <c r="AC68" i="52" l="1"/>
  <c r="AC68" i="51"/>
  <c r="AC67" i="50"/>
  <c r="AC69" i="50" s="1"/>
  <c r="AC70" i="50" s="1"/>
  <c r="AC83" i="50" s="1"/>
  <c r="AC86" i="50" s="1"/>
  <c r="AC87" i="50" s="1"/>
  <c r="AD66" i="50"/>
  <c r="X19" i="48"/>
  <c r="W22" i="48"/>
  <c r="AD66" i="52" l="1"/>
  <c r="AC67" i="52"/>
  <c r="AC69" i="52" s="1"/>
  <c r="AC70" i="52" s="1"/>
  <c r="AC83" i="52" s="1"/>
  <c r="AC86" i="52" s="1"/>
  <c r="AC87" i="52" s="1"/>
  <c r="AC67" i="51"/>
  <c r="AC69" i="51" s="1"/>
  <c r="AC70" i="51" s="1"/>
  <c r="AC83" i="51" s="1"/>
  <c r="AC86" i="51" s="1"/>
  <c r="AC87" i="51" s="1"/>
  <c r="AD66" i="51"/>
  <c r="AD68" i="50"/>
  <c r="X22" i="48"/>
  <c r="Y19" i="48"/>
  <c r="AD68" i="52" l="1"/>
  <c r="AD68" i="51"/>
  <c r="AD67" i="50"/>
  <c r="AD69" i="50" s="1"/>
  <c r="AD70" i="50" s="1"/>
  <c r="AD83" i="50" s="1"/>
  <c r="AD86" i="50" s="1"/>
  <c r="AD87" i="50" s="1"/>
  <c r="AE66" i="50"/>
  <c r="Y22" i="48"/>
  <c r="Z19" i="48"/>
  <c r="AE66" i="52" l="1"/>
  <c r="AD67" i="52"/>
  <c r="AD69" i="52" s="1"/>
  <c r="AD70" i="52" s="1"/>
  <c r="AD83" i="52" s="1"/>
  <c r="AD86" i="52" s="1"/>
  <c r="AD87" i="52" s="1"/>
  <c r="AD67" i="51"/>
  <c r="AD69" i="51" s="1"/>
  <c r="AD70" i="51" s="1"/>
  <c r="AD83" i="51" s="1"/>
  <c r="AD86" i="51" s="1"/>
  <c r="AD87" i="51" s="1"/>
  <c r="AE66" i="51"/>
  <c r="AE68" i="50"/>
  <c r="AA19" i="48"/>
  <c r="Z22" i="48"/>
  <c r="AE68" i="52" l="1"/>
  <c r="AE68" i="51"/>
  <c r="AE67" i="50"/>
  <c r="AE69" i="50" s="1"/>
  <c r="AE70" i="50" s="1"/>
  <c r="AE83" i="50" s="1"/>
  <c r="AE86" i="50" s="1"/>
  <c r="AE87" i="50" s="1"/>
  <c r="AF66" i="50"/>
  <c r="AB19" i="48"/>
  <c r="AA22" i="48"/>
  <c r="AF66" i="52" l="1"/>
  <c r="AE67" i="52"/>
  <c r="AE69" i="52" s="1"/>
  <c r="AE70" i="52" s="1"/>
  <c r="AE83" i="52" s="1"/>
  <c r="AE86" i="52" s="1"/>
  <c r="AE87" i="52" s="1"/>
  <c r="AE67" i="51"/>
  <c r="AE69" i="51" s="1"/>
  <c r="AE70" i="51" s="1"/>
  <c r="AE83" i="51" s="1"/>
  <c r="AE86" i="51" s="1"/>
  <c r="AE87" i="51" s="1"/>
  <c r="AF66" i="51"/>
  <c r="AF68" i="50"/>
  <c r="AB22" i="48"/>
  <c r="AC19" i="48"/>
  <c r="AF68" i="52" l="1"/>
  <c r="AF68" i="51"/>
  <c r="AG66" i="50"/>
  <c r="AF67" i="50"/>
  <c r="AF69" i="50" s="1"/>
  <c r="AF70" i="50" s="1"/>
  <c r="AF83" i="50" s="1"/>
  <c r="AF86" i="50" s="1"/>
  <c r="AF87" i="50" s="1"/>
  <c r="AC22" i="48"/>
  <c r="AD19" i="48"/>
  <c r="AG66" i="52" l="1"/>
  <c r="AF67" i="52"/>
  <c r="AF69" i="52" s="1"/>
  <c r="AF70" i="52" s="1"/>
  <c r="AF83" i="52" s="1"/>
  <c r="AF86" i="52" s="1"/>
  <c r="AF87" i="52" s="1"/>
  <c r="AG66" i="51"/>
  <c r="AF67" i="51"/>
  <c r="AF69" i="51" s="1"/>
  <c r="AF70" i="51" s="1"/>
  <c r="AF83" i="51" s="1"/>
  <c r="AF86" i="51" s="1"/>
  <c r="AF87" i="51" s="1"/>
  <c r="AG68" i="50"/>
  <c r="AE19" i="48"/>
  <c r="AD22" i="48"/>
  <c r="AG68" i="52" l="1"/>
  <c r="AG68" i="51"/>
  <c r="AH66" i="50"/>
  <c r="AG67" i="50"/>
  <c r="AG69" i="50" s="1"/>
  <c r="AG70" i="50" s="1"/>
  <c r="AG83" i="50" s="1"/>
  <c r="AG86" i="50" s="1"/>
  <c r="AG87" i="50" s="1"/>
  <c r="AF19" i="48"/>
  <c r="AE22" i="48"/>
  <c r="AH66" i="52" l="1"/>
  <c r="AG67" i="52"/>
  <c r="AG69" i="52" s="1"/>
  <c r="AG70" i="52" s="1"/>
  <c r="AG83" i="52" s="1"/>
  <c r="AG86" i="52" s="1"/>
  <c r="AG87" i="52" s="1"/>
  <c r="AH66" i="51"/>
  <c r="AG67" i="51"/>
  <c r="AG69" i="51" s="1"/>
  <c r="AG70" i="51" s="1"/>
  <c r="AG83" i="51" s="1"/>
  <c r="AG86" i="51" s="1"/>
  <c r="AG87" i="51" s="1"/>
  <c r="AH68" i="50"/>
  <c r="AF22" i="48"/>
  <c r="AG19" i="48"/>
  <c r="AG22" i="48" s="1"/>
  <c r="AH68" i="52" l="1"/>
  <c r="AH68" i="51"/>
  <c r="AI66" i="50"/>
  <c r="AH67" i="50"/>
  <c r="AH69" i="50" s="1"/>
  <c r="AH70" i="50" s="1"/>
  <c r="AH83" i="50" s="1"/>
  <c r="AH86" i="50" s="1"/>
  <c r="AH87" i="50" s="1"/>
  <c r="BL73" i="45"/>
  <c r="BL76" i="45"/>
  <c r="AI66" i="52" l="1"/>
  <c r="AH67" i="52"/>
  <c r="AH69" i="52" s="1"/>
  <c r="AH70" i="52" s="1"/>
  <c r="AH83" i="52" s="1"/>
  <c r="AH86" i="52" s="1"/>
  <c r="AH87" i="52" s="1"/>
  <c r="AH67" i="51"/>
  <c r="AH69" i="51" s="1"/>
  <c r="AH70" i="51" s="1"/>
  <c r="AH83" i="51" s="1"/>
  <c r="AH86" i="51" s="1"/>
  <c r="AH87" i="51" s="1"/>
  <c r="AI66" i="51"/>
  <c r="C11" i="50"/>
  <c r="H34" i="29" s="1"/>
  <c r="AI68" i="50"/>
  <c r="BL77" i="45"/>
  <c r="BL74" i="45"/>
  <c r="BL71" i="45"/>
  <c r="BL78" i="45"/>
  <c r="N71" i="45"/>
  <c r="Y71" i="45"/>
  <c r="U71" i="45"/>
  <c r="L71" i="45"/>
  <c r="E71" i="45"/>
  <c r="BC71" i="45"/>
  <c r="AF78" i="45"/>
  <c r="T25" i="44"/>
  <c r="AI25" i="44"/>
  <c r="G76" i="45"/>
  <c r="K76" i="45"/>
  <c r="O76" i="45"/>
  <c r="S76" i="45"/>
  <c r="W76" i="45"/>
  <c r="AA76" i="45"/>
  <c r="AE76" i="45"/>
  <c r="AJ76" i="45"/>
  <c r="AO76" i="45"/>
  <c r="AT76" i="45"/>
  <c r="AY76" i="45"/>
  <c r="BD76" i="45"/>
  <c r="BI76" i="45"/>
  <c r="H76" i="45"/>
  <c r="L76" i="45"/>
  <c r="P76" i="45"/>
  <c r="T76" i="45"/>
  <c r="X76" i="45"/>
  <c r="AB76" i="45"/>
  <c r="AF76" i="45"/>
  <c r="AK76" i="45"/>
  <c r="AP76" i="45"/>
  <c r="AU76" i="45"/>
  <c r="BA76" i="45"/>
  <c r="BF76" i="45"/>
  <c r="BK76" i="45"/>
  <c r="J76" i="45"/>
  <c r="R76" i="45"/>
  <c r="Z76" i="45"/>
  <c r="AI76" i="45"/>
  <c r="AS76" i="45"/>
  <c r="BC76" i="45"/>
  <c r="M76" i="45"/>
  <c r="U76" i="45"/>
  <c r="AC76" i="45"/>
  <c r="AM76" i="45"/>
  <c r="AW76" i="45"/>
  <c r="BG76" i="45"/>
  <c r="F76" i="45"/>
  <c r="N76" i="45"/>
  <c r="V76" i="45"/>
  <c r="AD76" i="45"/>
  <c r="AN76" i="45"/>
  <c r="AX76" i="45"/>
  <c r="BH76" i="45"/>
  <c r="Q76" i="45"/>
  <c r="BB76" i="45"/>
  <c r="F23" i="44"/>
  <c r="J23" i="44"/>
  <c r="Y76" i="45"/>
  <c r="E76" i="45"/>
  <c r="G23" i="44"/>
  <c r="K23" i="44"/>
  <c r="AH76" i="45"/>
  <c r="H23" i="44"/>
  <c r="L23" i="44"/>
  <c r="I76" i="45"/>
  <c r="AR76" i="45"/>
  <c r="N23" i="44"/>
  <c r="R23" i="44"/>
  <c r="V23" i="44"/>
  <c r="Z23" i="44"/>
  <c r="AD23" i="44"/>
  <c r="AI23" i="44"/>
  <c r="AN23" i="44"/>
  <c r="AS23" i="44"/>
  <c r="AX23" i="44"/>
  <c r="BC23" i="44"/>
  <c r="BH23" i="44"/>
  <c r="E23" i="44"/>
  <c r="O23" i="44"/>
  <c r="S23" i="44"/>
  <c r="W23" i="44"/>
  <c r="AA23" i="44"/>
  <c r="AE23" i="44"/>
  <c r="AJ23" i="44"/>
  <c r="AO23" i="44"/>
  <c r="AT23" i="44"/>
  <c r="AY23" i="44"/>
  <c r="BD23" i="44"/>
  <c r="BI23" i="44"/>
  <c r="I23" i="44"/>
  <c r="P23" i="44"/>
  <c r="T23" i="44"/>
  <c r="X23" i="44"/>
  <c r="AB23" i="44"/>
  <c r="AF23" i="44"/>
  <c r="AK23" i="44"/>
  <c r="AP23" i="44"/>
  <c r="AU23" i="44"/>
  <c r="AZ23" i="44"/>
  <c r="BE23" i="44"/>
  <c r="BJ23" i="44"/>
  <c r="M23" i="44"/>
  <c r="Q23" i="44"/>
  <c r="U23" i="44"/>
  <c r="Y23" i="44"/>
  <c r="AC23" i="44"/>
  <c r="AH23" i="44"/>
  <c r="AM23" i="44"/>
  <c r="AR23" i="44"/>
  <c r="AW23" i="44"/>
  <c r="BB23" i="44"/>
  <c r="BG23" i="44"/>
  <c r="BL23" i="44"/>
  <c r="I73" i="45"/>
  <c r="M73" i="45"/>
  <c r="Q73" i="45"/>
  <c r="U73" i="45"/>
  <c r="Y73" i="45"/>
  <c r="AC73" i="45"/>
  <c r="AH73" i="45"/>
  <c r="AM73" i="45"/>
  <c r="AR73" i="45"/>
  <c r="AW73" i="45"/>
  <c r="BB73" i="45"/>
  <c r="BG73" i="45"/>
  <c r="E73" i="45"/>
  <c r="G73" i="45"/>
  <c r="K73" i="45"/>
  <c r="O73" i="45"/>
  <c r="S73" i="45"/>
  <c r="W73" i="45"/>
  <c r="L73" i="45"/>
  <c r="T73" i="45"/>
  <c r="AA73" i="45"/>
  <c r="AF73" i="45"/>
  <c r="AN73" i="45"/>
  <c r="AT73" i="45"/>
  <c r="BA73" i="45"/>
  <c r="BH73" i="45"/>
  <c r="F73" i="45"/>
  <c r="N73" i="45"/>
  <c r="V73" i="45"/>
  <c r="AB73" i="45"/>
  <c r="AI73" i="45"/>
  <c r="AO73" i="45"/>
  <c r="AU73" i="45"/>
  <c r="BC73" i="45"/>
  <c r="BI73" i="45"/>
  <c r="H73" i="45"/>
  <c r="P73" i="45"/>
  <c r="X73" i="45"/>
  <c r="AD73" i="45"/>
  <c r="AJ73" i="45"/>
  <c r="AP73" i="45"/>
  <c r="AX73" i="45"/>
  <c r="BD73" i="45"/>
  <c r="BK73" i="45"/>
  <c r="J73" i="45"/>
  <c r="R73" i="45"/>
  <c r="Z73" i="45"/>
  <c r="AE73" i="45"/>
  <c r="AK73" i="45"/>
  <c r="AS73" i="45"/>
  <c r="AY73" i="45"/>
  <c r="BF73" i="45"/>
  <c r="G77" i="45"/>
  <c r="K77" i="45"/>
  <c r="O77" i="45"/>
  <c r="S77" i="45"/>
  <c r="W77" i="45"/>
  <c r="AA77" i="45"/>
  <c r="AE77" i="45"/>
  <c r="AJ77" i="45"/>
  <c r="AO77" i="45"/>
  <c r="AT77" i="45"/>
  <c r="AY77" i="45"/>
  <c r="BD77" i="45"/>
  <c r="BI77" i="45"/>
  <c r="H77" i="45"/>
  <c r="L77" i="45"/>
  <c r="P77" i="45"/>
  <c r="T77" i="45"/>
  <c r="X77" i="45"/>
  <c r="AB77" i="45"/>
  <c r="AF77" i="45"/>
  <c r="AK77" i="45"/>
  <c r="AP77" i="45"/>
  <c r="AU77" i="45"/>
  <c r="BA77" i="45"/>
  <c r="BF77" i="45"/>
  <c r="BK77" i="45"/>
  <c r="F77" i="45"/>
  <c r="N77" i="45"/>
  <c r="V77" i="45"/>
  <c r="AD77" i="45"/>
  <c r="AN77" i="45"/>
  <c r="AX77" i="45"/>
  <c r="BH77" i="45"/>
  <c r="I77" i="45"/>
  <c r="Q77" i="45"/>
  <c r="Y77" i="45"/>
  <c r="AH77" i="45"/>
  <c r="AR77" i="45"/>
  <c r="BB77" i="45"/>
  <c r="E77" i="45"/>
  <c r="J77" i="45"/>
  <c r="R77" i="45"/>
  <c r="Z77" i="45"/>
  <c r="AI77" i="45"/>
  <c r="AS77" i="45"/>
  <c r="BC77" i="45"/>
  <c r="AM77" i="45"/>
  <c r="G24" i="44"/>
  <c r="K24" i="44"/>
  <c r="O24" i="44"/>
  <c r="S24" i="44"/>
  <c r="W24" i="44"/>
  <c r="AA24" i="44"/>
  <c r="AE24" i="44"/>
  <c r="AJ24" i="44"/>
  <c r="AO24" i="44"/>
  <c r="AT24" i="44"/>
  <c r="AY24" i="44"/>
  <c r="BD24" i="44"/>
  <c r="BI24" i="44"/>
  <c r="M77" i="45"/>
  <c r="AW77" i="45"/>
  <c r="H24" i="44"/>
  <c r="L24" i="44"/>
  <c r="P24" i="44"/>
  <c r="T24" i="44"/>
  <c r="X24" i="44"/>
  <c r="AB24" i="44"/>
  <c r="AF24" i="44"/>
  <c r="AK24" i="44"/>
  <c r="AP24" i="44"/>
  <c r="AU24" i="44"/>
  <c r="AZ24" i="44"/>
  <c r="BE24" i="44"/>
  <c r="BJ24" i="44"/>
  <c r="U77" i="45"/>
  <c r="BG77" i="45"/>
  <c r="I24" i="44"/>
  <c r="M24" i="44"/>
  <c r="Q24" i="44"/>
  <c r="U24" i="44"/>
  <c r="Y24" i="44"/>
  <c r="AC24" i="44"/>
  <c r="AH24" i="44"/>
  <c r="AM24" i="44"/>
  <c r="AR24" i="44"/>
  <c r="AW24" i="44"/>
  <c r="BB24" i="44"/>
  <c r="BG24" i="44"/>
  <c r="BL24" i="44"/>
  <c r="AC77" i="45"/>
  <c r="F24" i="44"/>
  <c r="J24" i="44"/>
  <c r="N24" i="44"/>
  <c r="R24" i="44"/>
  <c r="V24" i="44"/>
  <c r="Z24" i="44"/>
  <c r="AD24" i="44"/>
  <c r="AI24" i="44"/>
  <c r="AN24" i="44"/>
  <c r="AS24" i="44"/>
  <c r="AX24" i="44"/>
  <c r="BC24" i="44"/>
  <c r="BH24" i="44"/>
  <c r="E24" i="44"/>
  <c r="O74" i="45"/>
  <c r="W74" i="45"/>
  <c r="AA74" i="45"/>
  <c r="T74" i="45"/>
  <c r="AB74" i="45"/>
  <c r="J74" i="45"/>
  <c r="AR74" i="45"/>
  <c r="BB74" i="45"/>
  <c r="BG74" i="45"/>
  <c r="N74" i="45"/>
  <c r="AD74" i="45"/>
  <c r="AJ74" i="45"/>
  <c r="BI74" i="45"/>
  <c r="AF74" i="45"/>
  <c r="AP74" i="45"/>
  <c r="AS74" i="45"/>
  <c r="Y74" i="45"/>
  <c r="AK74" i="45"/>
  <c r="AX74" i="45"/>
  <c r="G21" i="44"/>
  <c r="K21" i="44"/>
  <c r="AE21" i="44"/>
  <c r="AO21" i="44"/>
  <c r="AT21" i="44"/>
  <c r="L21" i="44"/>
  <c r="T21" i="44"/>
  <c r="X21" i="44"/>
  <c r="AU21" i="44"/>
  <c r="BE21" i="44"/>
  <c r="BJ21" i="44"/>
  <c r="Y21" i="44"/>
  <c r="AH21" i="44"/>
  <c r="AM21" i="44"/>
  <c r="BL21" i="44"/>
  <c r="J21" i="44"/>
  <c r="N21" i="44"/>
  <c r="AI21" i="44"/>
  <c r="AS21" i="44"/>
  <c r="AX21" i="44"/>
  <c r="AY18" i="44"/>
  <c r="O18" i="44"/>
  <c r="E18" i="44"/>
  <c r="Z18" i="44"/>
  <c r="AP18" i="44"/>
  <c r="G20" i="44"/>
  <c r="K20" i="44"/>
  <c r="O20" i="44"/>
  <c r="S20" i="44"/>
  <c r="W20" i="44"/>
  <c r="AA20" i="44"/>
  <c r="AE20" i="44"/>
  <c r="AJ20" i="44"/>
  <c r="AO20" i="44"/>
  <c r="AT20" i="44"/>
  <c r="AY20" i="44"/>
  <c r="BD20" i="44"/>
  <c r="BI20" i="44"/>
  <c r="H20" i="44"/>
  <c r="L20" i="44"/>
  <c r="T20" i="44"/>
  <c r="X20" i="44"/>
  <c r="AB20" i="44"/>
  <c r="AF20" i="44"/>
  <c r="AK20" i="44"/>
  <c r="AU20" i="44"/>
  <c r="BE20" i="44"/>
  <c r="BJ20" i="44"/>
  <c r="F20" i="44"/>
  <c r="N20" i="44"/>
  <c r="AD20" i="44"/>
  <c r="AS20" i="44"/>
  <c r="BC20" i="44"/>
  <c r="P20" i="44"/>
  <c r="AP20" i="44"/>
  <c r="AZ20" i="44"/>
  <c r="V20" i="44"/>
  <c r="AN20" i="44"/>
  <c r="BH20" i="44"/>
  <c r="I20" i="44"/>
  <c r="M20" i="44"/>
  <c r="Q20" i="44"/>
  <c r="U20" i="44"/>
  <c r="Y20" i="44"/>
  <c r="AC20" i="44"/>
  <c r="AH20" i="44"/>
  <c r="AM20" i="44"/>
  <c r="AR20" i="44"/>
  <c r="AW20" i="44"/>
  <c r="BB20" i="44"/>
  <c r="BG20" i="44"/>
  <c r="BL20" i="44"/>
  <c r="J20" i="44"/>
  <c r="R20" i="44"/>
  <c r="Z20" i="44"/>
  <c r="AI20" i="44"/>
  <c r="AX20" i="44"/>
  <c r="E20" i="44"/>
  <c r="AC18" i="44"/>
  <c r="C11" i="52" l="1"/>
  <c r="H36" i="29" s="1"/>
  <c r="AI68" i="52"/>
  <c r="AI68" i="51"/>
  <c r="C11" i="51"/>
  <c r="H35" i="29" s="1"/>
  <c r="AJ66" i="50"/>
  <c r="AI67" i="50"/>
  <c r="AI69" i="50" s="1"/>
  <c r="AI70" i="50" s="1"/>
  <c r="AI83" i="50" s="1"/>
  <c r="AI86" i="50" s="1"/>
  <c r="AI87" i="50" s="1"/>
  <c r="AH18" i="44"/>
  <c r="AZ18" i="44"/>
  <c r="S18" i="44"/>
  <c r="AN18" i="44"/>
  <c r="AB18" i="44"/>
  <c r="AX71" i="45"/>
  <c r="M18" i="44"/>
  <c r="AW18" i="44"/>
  <c r="J18" i="44"/>
  <c r="AS18" i="44"/>
  <c r="AK18" i="44"/>
  <c r="AE18" i="44"/>
  <c r="AU18" i="44"/>
  <c r="AD21" i="44"/>
  <c r="BG21" i="44"/>
  <c r="U21" i="44"/>
  <c r="AP21" i="44"/>
  <c r="H21" i="44"/>
  <c r="AA21" i="44"/>
  <c r="AN74" i="45"/>
  <c r="AI74" i="45"/>
  <c r="BD74" i="45"/>
  <c r="F74" i="45"/>
  <c r="AM74" i="45"/>
  <c r="P74" i="45"/>
  <c r="K74" i="45"/>
  <c r="AC71" i="45"/>
  <c r="AO71" i="45"/>
  <c r="BA71" i="45"/>
  <c r="AY71" i="45"/>
  <c r="AS71" i="45"/>
  <c r="AR18" i="44"/>
  <c r="F18" i="44"/>
  <c r="AA18" i="44"/>
  <c r="AJ71" i="45"/>
  <c r="BI71" i="45"/>
  <c r="Q18" i="44"/>
  <c r="BB18" i="44"/>
  <c r="H18" i="44"/>
  <c r="N18" i="44"/>
  <c r="AX18" i="44"/>
  <c r="BE18" i="44"/>
  <c r="AJ18" i="44"/>
  <c r="E21" i="44"/>
  <c r="Z21" i="44"/>
  <c r="BB21" i="44"/>
  <c r="Q21" i="44"/>
  <c r="AK21" i="44"/>
  <c r="BI21" i="44"/>
  <c r="W21" i="44"/>
  <c r="AC74" i="45"/>
  <c r="Q74" i="45"/>
  <c r="AY74" i="45"/>
  <c r="U74" i="45"/>
  <c r="AH74" i="45"/>
  <c r="L74" i="45"/>
  <c r="G74" i="45"/>
  <c r="X71" i="45"/>
  <c r="AH71" i="45"/>
  <c r="AM71" i="45"/>
  <c r="AR71" i="45"/>
  <c r="AN71" i="45"/>
  <c r="AU71" i="45"/>
  <c r="I18" i="44"/>
  <c r="U18" i="44"/>
  <c r="BG18" i="44"/>
  <c r="T18" i="44"/>
  <c r="R18" i="44"/>
  <c r="BC18" i="44"/>
  <c r="G18" i="44"/>
  <c r="AO18" i="44"/>
  <c r="BH21" i="44"/>
  <c r="V21" i="44"/>
  <c r="AW21" i="44"/>
  <c r="M21" i="44"/>
  <c r="AF21" i="44"/>
  <c r="BD21" i="44"/>
  <c r="S21" i="44"/>
  <c r="BF74" i="45"/>
  <c r="BK74" i="45"/>
  <c r="AT74" i="45"/>
  <c r="M74" i="45"/>
  <c r="Z74" i="45"/>
  <c r="H74" i="45"/>
  <c r="S71" i="45"/>
  <c r="W71" i="45"/>
  <c r="AF71" i="45"/>
  <c r="AK71" i="45"/>
  <c r="AI71" i="45"/>
  <c r="AD18" i="44"/>
  <c r="BD18" i="44"/>
  <c r="X18" i="44"/>
  <c r="BF71" i="45"/>
  <c r="Y18" i="44"/>
  <c r="BL18" i="44"/>
  <c r="AF18" i="44"/>
  <c r="V18" i="44"/>
  <c r="BH18" i="44"/>
  <c r="K18" i="44"/>
  <c r="AT18" i="44"/>
  <c r="BC21" i="44"/>
  <c r="R21" i="44"/>
  <c r="AR21" i="44"/>
  <c r="I21" i="44"/>
  <c r="AB21" i="44"/>
  <c r="AY21" i="44"/>
  <c r="O21" i="44"/>
  <c r="AU74" i="45"/>
  <c r="BA74" i="45"/>
  <c r="AO74" i="45"/>
  <c r="E74" i="45"/>
  <c r="R74" i="45"/>
  <c r="AE74" i="45"/>
  <c r="BH71" i="45"/>
  <c r="H71" i="45"/>
  <c r="Q71" i="45"/>
  <c r="AA71" i="45"/>
  <c r="AE71" i="45"/>
  <c r="AD71" i="45"/>
  <c r="L18" i="44"/>
  <c r="AW71" i="45"/>
  <c r="BG71" i="45"/>
  <c r="G71" i="45"/>
  <c r="P71" i="45"/>
  <c r="T71" i="45"/>
  <c r="J71" i="45"/>
  <c r="AM18" i="44"/>
  <c r="BJ18" i="44"/>
  <c r="AI18" i="44"/>
  <c r="P18" i="44"/>
  <c r="W18" i="44"/>
  <c r="BI18" i="44"/>
  <c r="AN21" i="44"/>
  <c r="F21" i="44"/>
  <c r="AC21" i="44"/>
  <c r="AZ21" i="44"/>
  <c r="P21" i="44"/>
  <c r="AJ21" i="44"/>
  <c r="BH74" i="45"/>
  <c r="BC74" i="45"/>
  <c r="I74" i="45"/>
  <c r="V74" i="45"/>
  <c r="AW74" i="45"/>
  <c r="X74" i="45"/>
  <c r="S74" i="45"/>
  <c r="AP71" i="45"/>
  <c r="BB71" i="45"/>
  <c r="BK71" i="45"/>
  <c r="K71" i="45"/>
  <c r="O71" i="45"/>
  <c r="F71" i="45"/>
  <c r="AB78" i="45"/>
  <c r="BB78" i="45"/>
  <c r="Q78" i="45"/>
  <c r="AD25" i="44"/>
  <c r="AA78" i="45"/>
  <c r="AR78" i="45"/>
  <c r="I78" i="45"/>
  <c r="AJ25" i="44"/>
  <c r="AH25" i="44"/>
  <c r="AE25" i="44"/>
  <c r="BJ25" i="44"/>
  <c r="AC25" i="44"/>
  <c r="BE25" i="44"/>
  <c r="X25" i="44"/>
  <c r="W78" i="45"/>
  <c r="AX78" i="45"/>
  <c r="AN78" i="45"/>
  <c r="AS78" i="45"/>
  <c r="AI78" i="45"/>
  <c r="AA25" i="44"/>
  <c r="E25" i="44"/>
  <c r="Z25" i="44"/>
  <c r="BL25" i="44"/>
  <c r="Y25" i="44"/>
  <c r="AZ25" i="44"/>
  <c r="P25" i="44"/>
  <c r="AD78" i="45"/>
  <c r="Z78" i="45"/>
  <c r="L78" i="45"/>
  <c r="S78" i="45"/>
  <c r="BI25" i="44"/>
  <c r="W25" i="44"/>
  <c r="BH25" i="44"/>
  <c r="V25" i="44"/>
  <c r="BG25" i="44"/>
  <c r="U25" i="44"/>
  <c r="AU25" i="44"/>
  <c r="L25" i="44"/>
  <c r="F78" i="45"/>
  <c r="R78" i="45"/>
  <c r="H78" i="45"/>
  <c r="O78" i="45"/>
  <c r="BD25" i="44"/>
  <c r="S25" i="44"/>
  <c r="BC25" i="44"/>
  <c r="R25" i="44"/>
  <c r="BB25" i="44"/>
  <c r="Q25" i="44"/>
  <c r="AP25" i="44"/>
  <c r="H25" i="44"/>
  <c r="BG78" i="45"/>
  <c r="J78" i="45"/>
  <c r="BI78" i="45"/>
  <c r="AY25" i="44"/>
  <c r="O25" i="44"/>
  <c r="AX25" i="44"/>
  <c r="N25" i="44"/>
  <c r="AW25" i="44"/>
  <c r="M25" i="44"/>
  <c r="AK25" i="44"/>
  <c r="E78" i="45"/>
  <c r="AW78" i="45"/>
  <c r="AU78" i="45"/>
  <c r="BD78" i="45"/>
  <c r="AT25" i="44"/>
  <c r="K25" i="44"/>
  <c r="AS25" i="44"/>
  <c r="J25" i="44"/>
  <c r="AR25" i="44"/>
  <c r="I25" i="44"/>
  <c r="AF25" i="44"/>
  <c r="Y78" i="45"/>
  <c r="AM78" i="45"/>
  <c r="AP78" i="45"/>
  <c r="AY78" i="45"/>
  <c r="AO25" i="44"/>
  <c r="G25" i="44"/>
  <c r="AN25" i="44"/>
  <c r="F25" i="44"/>
  <c r="AM25" i="44"/>
  <c r="AH78" i="45"/>
  <c r="AB25" i="44"/>
  <c r="BH78" i="45"/>
  <c r="AC78" i="45"/>
  <c r="AK78" i="45"/>
  <c r="AE78" i="45"/>
  <c r="G22" i="44"/>
  <c r="G75" i="45"/>
  <c r="G19" i="44"/>
  <c r="G72" i="45"/>
  <c r="X22" i="44"/>
  <c r="X75" i="45"/>
  <c r="X72" i="45"/>
  <c r="X19" i="44"/>
  <c r="I22" i="44"/>
  <c r="I75" i="45"/>
  <c r="I19" i="44"/>
  <c r="I72" i="45"/>
  <c r="AI22" i="44"/>
  <c r="AI75" i="45"/>
  <c r="AI19" i="44"/>
  <c r="AI72" i="45"/>
  <c r="L22" i="44"/>
  <c r="L75" i="45"/>
  <c r="L72" i="45"/>
  <c r="L19" i="44"/>
  <c r="AD75" i="45"/>
  <c r="AD22" i="44"/>
  <c r="AD72" i="45"/>
  <c r="AD19" i="44"/>
  <c r="O75" i="45"/>
  <c r="O22" i="44"/>
  <c r="O19" i="44"/>
  <c r="O72" i="45"/>
  <c r="AF75" i="45"/>
  <c r="AF22" i="44"/>
  <c r="AF72" i="45"/>
  <c r="AF19" i="44"/>
  <c r="AH75" i="45"/>
  <c r="AH22" i="44"/>
  <c r="AH72" i="45"/>
  <c r="AH19" i="44"/>
  <c r="AS75" i="45"/>
  <c r="AS22" i="44"/>
  <c r="AS19" i="44"/>
  <c r="AS72" i="45"/>
  <c r="T75" i="45"/>
  <c r="T22" i="44"/>
  <c r="T19" i="44"/>
  <c r="T72" i="45"/>
  <c r="E75" i="45"/>
  <c r="E22" i="44"/>
  <c r="E72" i="45"/>
  <c r="E19" i="44"/>
  <c r="AN75" i="45"/>
  <c r="AN22" i="44"/>
  <c r="AN19" i="44"/>
  <c r="AN72" i="45"/>
  <c r="W22" i="44"/>
  <c r="W75" i="45"/>
  <c r="W72" i="45"/>
  <c r="W19" i="44"/>
  <c r="M75" i="45"/>
  <c r="M22" i="44"/>
  <c r="M72" i="45"/>
  <c r="M19" i="44"/>
  <c r="AP75" i="45"/>
  <c r="AP22" i="44"/>
  <c r="AP19" i="44"/>
  <c r="AP72" i="45"/>
  <c r="BL22" i="44"/>
  <c r="BL75" i="45"/>
  <c r="BL72" i="45"/>
  <c r="BL19" i="44"/>
  <c r="BC22" i="44"/>
  <c r="BC75" i="45"/>
  <c r="BC72" i="45"/>
  <c r="BC19" i="44"/>
  <c r="K75" i="45"/>
  <c r="K22" i="44"/>
  <c r="K72" i="45"/>
  <c r="K19" i="44"/>
  <c r="AB22" i="44"/>
  <c r="AB75" i="45"/>
  <c r="AB72" i="45"/>
  <c r="AB19" i="44"/>
  <c r="U75" i="45"/>
  <c r="U22" i="44"/>
  <c r="U72" i="45"/>
  <c r="U19" i="44"/>
  <c r="AX22" i="44"/>
  <c r="AX75" i="45"/>
  <c r="AX19" i="44"/>
  <c r="AX72" i="45"/>
  <c r="AE75" i="45"/>
  <c r="AE22" i="44"/>
  <c r="AE19" i="44"/>
  <c r="AE72" i="45"/>
  <c r="AW75" i="45"/>
  <c r="AW22" i="44"/>
  <c r="AW72" i="45"/>
  <c r="AW19" i="44"/>
  <c r="BA75" i="45"/>
  <c r="AZ22" i="44"/>
  <c r="BA72" i="45"/>
  <c r="AZ19" i="44"/>
  <c r="S75" i="45"/>
  <c r="S22" i="44"/>
  <c r="S19" i="44"/>
  <c r="S72" i="45"/>
  <c r="AK75" i="45"/>
  <c r="AK22" i="44"/>
  <c r="AK19" i="44"/>
  <c r="AK72" i="45"/>
  <c r="AM75" i="45"/>
  <c r="AM22" i="44"/>
  <c r="AM19" i="44"/>
  <c r="AM72" i="45"/>
  <c r="BH75" i="45"/>
  <c r="BH22" i="44"/>
  <c r="BH72" i="45"/>
  <c r="BH19" i="44"/>
  <c r="U78" i="45"/>
  <c r="BK78" i="45"/>
  <c r="X78" i="45"/>
  <c r="AT78" i="45"/>
  <c r="K78" i="45"/>
  <c r="Z71" i="45"/>
  <c r="AC75" i="45"/>
  <c r="AC22" i="44"/>
  <c r="AC19" i="44"/>
  <c r="AC72" i="45"/>
  <c r="AO22" i="44"/>
  <c r="AO75" i="45"/>
  <c r="AO19" i="44"/>
  <c r="AO72" i="45"/>
  <c r="BK75" i="45"/>
  <c r="BJ22" i="44"/>
  <c r="BK72" i="45"/>
  <c r="BJ19" i="44"/>
  <c r="AA75" i="45"/>
  <c r="AA22" i="44"/>
  <c r="AA19" i="44"/>
  <c r="AA72" i="45"/>
  <c r="Y22" i="44"/>
  <c r="Y75" i="45"/>
  <c r="Y72" i="45"/>
  <c r="Y19" i="44"/>
  <c r="AU22" i="44"/>
  <c r="AU75" i="45"/>
  <c r="AU19" i="44"/>
  <c r="AU72" i="45"/>
  <c r="V78" i="45"/>
  <c r="M78" i="45"/>
  <c r="BF78" i="45"/>
  <c r="T78" i="45"/>
  <c r="AO78" i="45"/>
  <c r="G78" i="45"/>
  <c r="V71" i="45"/>
  <c r="BG75" i="45"/>
  <c r="BG22" i="44"/>
  <c r="BG72" i="45"/>
  <c r="BG19" i="44"/>
  <c r="AY75" i="45"/>
  <c r="AY22" i="44"/>
  <c r="AY19" i="44"/>
  <c r="AY72" i="45"/>
  <c r="J75" i="45"/>
  <c r="J22" i="44"/>
  <c r="J72" i="45"/>
  <c r="J19" i="44"/>
  <c r="AJ75" i="45"/>
  <c r="AJ22" i="44"/>
  <c r="AJ72" i="45"/>
  <c r="AJ19" i="44"/>
  <c r="BB75" i="45"/>
  <c r="BB22" i="44"/>
  <c r="BB19" i="44"/>
  <c r="BB72" i="45"/>
  <c r="BF75" i="45"/>
  <c r="BE22" i="44"/>
  <c r="BF72" i="45"/>
  <c r="BE19" i="44"/>
  <c r="F75" i="45"/>
  <c r="F22" i="44"/>
  <c r="F72" i="45"/>
  <c r="F19" i="44"/>
  <c r="N78" i="45"/>
  <c r="BC78" i="45"/>
  <c r="BA78" i="45"/>
  <c r="P78" i="45"/>
  <c r="AJ78" i="45"/>
  <c r="M71" i="45"/>
  <c r="AB71" i="45"/>
  <c r="AT71" i="45"/>
  <c r="BD71" i="45"/>
  <c r="I71" i="45"/>
  <c r="R71" i="45"/>
  <c r="BI22" i="44"/>
  <c r="BI75" i="45"/>
  <c r="BI19" i="44"/>
  <c r="BI72" i="45"/>
  <c r="H22" i="44"/>
  <c r="H75" i="45"/>
  <c r="H72" i="45"/>
  <c r="H19" i="44"/>
  <c r="R22" i="44"/>
  <c r="R75" i="45"/>
  <c r="R19" i="44"/>
  <c r="R72" i="45"/>
  <c r="Q22" i="44"/>
  <c r="Q75" i="45"/>
  <c r="Q19" i="44"/>
  <c r="Q72" i="45"/>
  <c r="AT75" i="45"/>
  <c r="AT22" i="44"/>
  <c r="AT72" i="45"/>
  <c r="AT19" i="44"/>
  <c r="N75" i="45"/>
  <c r="N22" i="44"/>
  <c r="N72" i="45"/>
  <c r="N19" i="44"/>
  <c r="P75" i="45"/>
  <c r="P22" i="44"/>
  <c r="P72" i="45"/>
  <c r="P19" i="44"/>
  <c r="Z75" i="45"/>
  <c r="Z22" i="44"/>
  <c r="Z72" i="45"/>
  <c r="Z19" i="44"/>
  <c r="AR22" i="44"/>
  <c r="AR75" i="45"/>
  <c r="AR19" i="44"/>
  <c r="AR72" i="45"/>
  <c r="BD22" i="44"/>
  <c r="BD75" i="45"/>
  <c r="BD72" i="45"/>
  <c r="BD19" i="44"/>
  <c r="V75" i="45"/>
  <c r="V22" i="44"/>
  <c r="V72" i="45"/>
  <c r="V19" i="44"/>
  <c r="E65" i="45"/>
  <c r="BK30" i="45"/>
  <c r="BK31" i="45" s="1"/>
  <c r="BI30" i="45"/>
  <c r="BI31" i="45" s="1"/>
  <c r="BI33" i="45" s="1"/>
  <c r="BI34" i="45" s="1"/>
  <c r="BH30" i="45"/>
  <c r="BH31" i="45" s="1"/>
  <c r="BG30" i="45"/>
  <c r="BG31" i="45" s="1"/>
  <c r="BF30" i="45"/>
  <c r="BF31" i="45" s="1"/>
  <c r="BD30" i="45"/>
  <c r="BD31" i="45" s="1"/>
  <c r="BC30" i="45"/>
  <c r="BC31" i="45" s="1"/>
  <c r="BB30" i="45"/>
  <c r="BA30" i="45"/>
  <c r="AY30" i="45"/>
  <c r="AX30" i="45"/>
  <c r="AW30" i="45"/>
  <c r="AU30" i="45"/>
  <c r="AT30" i="45"/>
  <c r="AS30" i="45"/>
  <c r="AR30" i="45"/>
  <c r="AP30" i="45"/>
  <c r="AO30" i="45"/>
  <c r="AN30" i="45"/>
  <c r="AM30" i="45"/>
  <c r="AK30" i="45"/>
  <c r="AJ30" i="45"/>
  <c r="AI30" i="45"/>
  <c r="AH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BB23" i="45"/>
  <c r="BA23" i="45"/>
  <c r="AY23" i="45"/>
  <c r="AX23" i="45"/>
  <c r="AW23" i="45"/>
  <c r="AU23" i="45"/>
  <c r="AT23" i="45"/>
  <c r="AS23" i="45"/>
  <c r="AR23" i="45"/>
  <c r="AP23" i="45"/>
  <c r="AO23" i="45"/>
  <c r="AN23" i="45"/>
  <c r="AM23" i="45"/>
  <c r="AK23" i="45"/>
  <c r="AJ23" i="45"/>
  <c r="AI23" i="45"/>
  <c r="AH23" i="45"/>
  <c r="AF23" i="45"/>
  <c r="AE23" i="45"/>
  <c r="AD23" i="45"/>
  <c r="AD17" i="44"/>
  <c r="AE17" i="44"/>
  <c r="AF17" i="44"/>
  <c r="AI17" i="44"/>
  <c r="AJ17" i="44"/>
  <c r="AK17" i="44"/>
  <c r="AM17" i="44"/>
  <c r="AN17" i="44"/>
  <c r="AO17" i="44"/>
  <c r="AP17" i="44"/>
  <c r="AR17" i="44"/>
  <c r="AS17" i="44"/>
  <c r="AT17" i="44"/>
  <c r="AU17" i="44"/>
  <c r="AW17" i="44"/>
  <c r="AX17" i="44"/>
  <c r="AY17" i="44"/>
  <c r="AZ17" i="44"/>
  <c r="BB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AJ66" i="52" l="1"/>
  <c r="AI67" i="52"/>
  <c r="AI69" i="52" s="1"/>
  <c r="AI70" i="52" s="1"/>
  <c r="AI83" i="52" s="1"/>
  <c r="AI86" i="52" s="1"/>
  <c r="AI87" i="52" s="1"/>
  <c r="AJ66" i="51"/>
  <c r="AI67" i="51"/>
  <c r="AI69" i="51" s="1"/>
  <c r="AI70" i="51" s="1"/>
  <c r="AI83" i="51" s="1"/>
  <c r="AI86" i="51" s="1"/>
  <c r="AI87" i="51" s="1"/>
  <c r="AJ68" i="50"/>
  <c r="BD33" i="45"/>
  <c r="BD34" i="45" s="1"/>
  <c r="BF33" i="45"/>
  <c r="BF34" i="45" s="1"/>
  <c r="BG33" i="45"/>
  <c r="BG34" i="45" s="1"/>
  <c r="BH33" i="45"/>
  <c r="BH34" i="45" s="1"/>
  <c r="BK33" i="45"/>
  <c r="BK34" i="45" s="1"/>
  <c r="BC33" i="45"/>
  <c r="BC34" i="45" s="1"/>
  <c r="R31" i="45"/>
  <c r="R33" i="45" s="1"/>
  <c r="AS31" i="45"/>
  <c r="AS33" i="45" s="1"/>
  <c r="AS34" i="45" s="1"/>
  <c r="J31" i="45"/>
  <c r="Z31" i="45"/>
  <c r="Z33" i="45" s="1"/>
  <c r="AI31" i="45"/>
  <c r="AI33" i="45" s="1"/>
  <c r="F31" i="45"/>
  <c r="F33" i="45" s="1"/>
  <c r="V31" i="45"/>
  <c r="V33" i="45" s="1"/>
  <c r="AD31" i="45"/>
  <c r="AD33" i="45" s="1"/>
  <c r="AN31" i="45"/>
  <c r="AN33" i="45" s="1"/>
  <c r="AN34" i="45" s="1"/>
  <c r="AX31" i="45"/>
  <c r="AX33" i="45" s="1"/>
  <c r="AX34" i="45" s="1"/>
  <c r="N31" i="45"/>
  <c r="N33" i="45" s="1"/>
  <c r="P31" i="45"/>
  <c r="P33" i="45" s="1"/>
  <c r="BA31" i="45"/>
  <c r="BA33" i="45" s="1"/>
  <c r="AR31" i="45"/>
  <c r="AR33" i="45" s="1"/>
  <c r="AR34" i="45" s="1"/>
  <c r="BB31" i="45"/>
  <c r="BB33" i="45" s="1"/>
  <c r="BB34" i="45" s="1"/>
  <c r="X31" i="45"/>
  <c r="X33" i="45" s="1"/>
  <c r="AF31" i="45"/>
  <c r="AF33" i="45" s="1"/>
  <c r="H31" i="45"/>
  <c r="AP31" i="45"/>
  <c r="AP33" i="45" s="1"/>
  <c r="AP34" i="45" s="1"/>
  <c r="AO31" i="45"/>
  <c r="AO33" i="45" s="1"/>
  <c r="AO34" i="45" s="1"/>
  <c r="T31" i="45"/>
  <c r="T33" i="45" s="1"/>
  <c r="AK31" i="45"/>
  <c r="AK33" i="45" s="1"/>
  <c r="AK34" i="45" s="1"/>
  <c r="L31" i="45"/>
  <c r="L33" i="45" s="1"/>
  <c r="AB31" i="45"/>
  <c r="AB33" i="45" s="1"/>
  <c r="AU31" i="45"/>
  <c r="AU33" i="45" s="1"/>
  <c r="AU34" i="45" s="1"/>
  <c r="AT31" i="45"/>
  <c r="AT33" i="45" s="1"/>
  <c r="AJ31" i="45"/>
  <c r="AJ33" i="45" s="1"/>
  <c r="AJ34" i="45" s="1"/>
  <c r="AY31" i="45"/>
  <c r="AY33" i="45" s="1"/>
  <c r="AY34" i="45" s="1"/>
  <c r="S31" i="45"/>
  <c r="S33" i="45" s="1"/>
  <c r="AA31" i="45"/>
  <c r="AA33" i="45" s="1"/>
  <c r="M31" i="45"/>
  <c r="M33" i="45" s="1"/>
  <c r="U31" i="45"/>
  <c r="U33" i="45" s="1"/>
  <c r="O31" i="45"/>
  <c r="O33" i="45" s="1"/>
  <c r="W31" i="45"/>
  <c r="W33" i="45" s="1"/>
  <c r="AE31" i="45"/>
  <c r="AE33" i="45" s="1"/>
  <c r="K31" i="45"/>
  <c r="K33" i="45" s="1"/>
  <c r="G31" i="45"/>
  <c r="G33" i="45" s="1"/>
  <c r="AC31" i="45"/>
  <c r="AC33" i="45" s="1"/>
  <c r="AW31" i="45"/>
  <c r="AW33" i="45" s="1"/>
  <c r="E31" i="45"/>
  <c r="E33" i="45" s="1"/>
  <c r="AM31" i="45"/>
  <c r="AM33" i="45" s="1"/>
  <c r="AM34" i="45" s="1"/>
  <c r="I31" i="45"/>
  <c r="I33" i="45" s="1"/>
  <c r="Q31" i="45"/>
  <c r="Q33" i="45" s="1"/>
  <c r="Y31" i="45"/>
  <c r="Y33" i="45" s="1"/>
  <c r="AH31" i="45"/>
  <c r="H82" i="45"/>
  <c r="G82" i="45"/>
  <c r="AP29" i="44"/>
  <c r="N82" i="45"/>
  <c r="S82" i="45"/>
  <c r="BC29" i="44"/>
  <c r="BF82" i="45"/>
  <c r="BL82" i="45"/>
  <c r="AN29" i="44"/>
  <c r="AM29" i="44"/>
  <c r="AO29" i="44"/>
  <c r="AC82" i="45"/>
  <c r="BG29" i="44"/>
  <c r="BK82" i="45"/>
  <c r="AM82" i="45"/>
  <c r="AW82" i="45"/>
  <c r="AB82" i="45"/>
  <c r="AJ29" i="44"/>
  <c r="W82" i="45"/>
  <c r="AT82" i="45"/>
  <c r="BB82" i="45"/>
  <c r="Y82" i="45"/>
  <c r="U82" i="45"/>
  <c r="AX29" i="44"/>
  <c r="AP82" i="45"/>
  <c r="AS82" i="45"/>
  <c r="AT29" i="44"/>
  <c r="BI82" i="45"/>
  <c r="F82" i="45"/>
  <c r="BB29" i="44"/>
  <c r="J82" i="45"/>
  <c r="M82" i="45"/>
  <c r="BH29" i="44"/>
  <c r="AZ29" i="44"/>
  <c r="AR82" i="45"/>
  <c r="X82" i="45"/>
  <c r="AI82" i="45"/>
  <c r="AN82" i="45"/>
  <c r="AK29" i="44"/>
  <c r="L82" i="45"/>
  <c r="BJ29" i="44"/>
  <c r="Q82" i="45"/>
  <c r="BD82" i="45"/>
  <c r="BC82" i="45"/>
  <c r="BG82" i="45"/>
  <c r="AA82" i="45"/>
  <c r="AY29" i="44"/>
  <c r="AX82" i="45"/>
  <c r="E82" i="45"/>
  <c r="BH82" i="45"/>
  <c r="AS29" i="44"/>
  <c r="AW29" i="44"/>
  <c r="R82" i="45"/>
  <c r="AJ82" i="45"/>
  <c r="AU82" i="45"/>
  <c r="I82" i="45"/>
  <c r="BD29" i="44"/>
  <c r="AO82" i="45"/>
  <c r="AF82" i="45"/>
  <c r="AD82" i="45"/>
  <c r="AR29" i="44"/>
  <c r="P82" i="45"/>
  <c r="BI29" i="44"/>
  <c r="AY82" i="45"/>
  <c r="AU29" i="44"/>
  <c r="AK82" i="45"/>
  <c r="Z82" i="45"/>
  <c r="AI29" i="44"/>
  <c r="V82" i="45"/>
  <c r="BA82" i="45"/>
  <c r="AE82" i="45"/>
  <c r="K82" i="45"/>
  <c r="BL29" i="44"/>
  <c r="T82" i="45"/>
  <c r="AH82" i="45"/>
  <c r="O82" i="45"/>
  <c r="H33" i="45"/>
  <c r="J33" i="45"/>
  <c r="BE29" i="44"/>
  <c r="L29" i="44"/>
  <c r="X29" i="44"/>
  <c r="AD29" i="44"/>
  <c r="E29" i="44"/>
  <c r="I29" i="44"/>
  <c r="M29" i="44"/>
  <c r="Q29" i="44"/>
  <c r="U29" i="44"/>
  <c r="Z29" i="44"/>
  <c r="AE29" i="44"/>
  <c r="P29" i="44"/>
  <c r="Y29" i="44"/>
  <c r="F29" i="44"/>
  <c r="J29" i="44"/>
  <c r="N29" i="44"/>
  <c r="R29" i="44"/>
  <c r="V29" i="44"/>
  <c r="AA29" i="44"/>
  <c r="AF29" i="44"/>
  <c r="H29" i="44"/>
  <c r="T29" i="44"/>
  <c r="AC29" i="44"/>
  <c r="G29" i="44"/>
  <c r="K29" i="44"/>
  <c r="O29" i="44"/>
  <c r="S29" i="44"/>
  <c r="W29" i="44"/>
  <c r="AB29" i="44"/>
  <c r="AH29" i="44"/>
  <c r="AJ68" i="52" l="1"/>
  <c r="AJ68" i="51"/>
  <c r="AJ67" i="50"/>
  <c r="AJ69" i="50" s="1"/>
  <c r="AJ70" i="50" s="1"/>
  <c r="AJ83" i="50" s="1"/>
  <c r="AJ86" i="50" s="1"/>
  <c r="AJ87" i="50" s="1"/>
  <c r="AK66" i="50"/>
  <c r="AT35" i="45"/>
  <c r="AH35" i="45"/>
  <c r="V35" i="45"/>
  <c r="J35" i="45"/>
  <c r="AS35" i="45"/>
  <c r="AG35" i="45"/>
  <c r="U35" i="45"/>
  <c r="I35" i="45"/>
  <c r="AE35" i="45"/>
  <c r="O35" i="45"/>
  <c r="AX35" i="45"/>
  <c r="N35" i="45"/>
  <c r="Y35" i="45"/>
  <c r="M35" i="45"/>
  <c r="AJ35" i="45"/>
  <c r="W35" i="45"/>
  <c r="AR35" i="45"/>
  <c r="AF35" i="45"/>
  <c r="T35" i="45"/>
  <c r="H35" i="45"/>
  <c r="AQ35" i="45"/>
  <c r="S35" i="45"/>
  <c r="G35" i="45"/>
  <c r="AM35" i="45"/>
  <c r="AL35" i="45"/>
  <c r="AK35" i="45"/>
  <c r="X35" i="45"/>
  <c r="AU35" i="45"/>
  <c r="AP35" i="45"/>
  <c r="AD35" i="45"/>
  <c r="R35" i="45"/>
  <c r="AO35" i="45"/>
  <c r="AC35" i="45"/>
  <c r="Q35" i="45"/>
  <c r="AA35" i="45"/>
  <c r="Z35" i="45"/>
  <c r="AW35" i="45"/>
  <c r="AV35" i="45"/>
  <c r="L35" i="45"/>
  <c r="AI35" i="45"/>
  <c r="K35" i="45"/>
  <c r="AN35" i="45"/>
  <c r="AB35" i="45"/>
  <c r="P35" i="45"/>
  <c r="F35" i="45"/>
  <c r="F65" i="45" s="1"/>
  <c r="AI34" i="45"/>
  <c r="AB34" i="45"/>
  <c r="AD34" i="45"/>
  <c r="J34" i="45"/>
  <c r="AC34" i="45"/>
  <c r="T34" i="45"/>
  <c r="Z34" i="45"/>
  <c r="R34" i="45"/>
  <c r="N34" i="45"/>
  <c r="M34" i="45"/>
  <c r="U34" i="45"/>
  <c r="E34" i="45"/>
  <c r="O34" i="45"/>
  <c r="P34" i="45"/>
  <c r="K34" i="45"/>
  <c r="AE34" i="45"/>
  <c r="AF34" i="45"/>
  <c r="L34" i="45"/>
  <c r="G34" i="45"/>
  <c r="S34" i="45"/>
  <c r="V34" i="45"/>
  <c r="F34" i="45"/>
  <c r="W34" i="45"/>
  <c r="X34" i="45"/>
  <c r="AT34" i="45"/>
  <c r="AA34" i="45"/>
  <c r="BA34" i="45"/>
  <c r="H34" i="45"/>
  <c r="E68" i="45"/>
  <c r="E67" i="45" s="1"/>
  <c r="E69" i="45" s="1"/>
  <c r="AH34" i="45"/>
  <c r="Y34" i="45"/>
  <c r="Q34" i="45"/>
  <c r="I34" i="45"/>
  <c r="AW34" i="45"/>
  <c r="AJ67" i="52" l="1"/>
  <c r="AJ69" i="52" s="1"/>
  <c r="AJ70" i="52" s="1"/>
  <c r="AJ83" i="52" s="1"/>
  <c r="AJ86" i="52" s="1"/>
  <c r="AJ87" i="52" s="1"/>
  <c r="AK66" i="52"/>
  <c r="AK66" i="51"/>
  <c r="AJ67" i="51"/>
  <c r="AJ69" i="51" s="1"/>
  <c r="AJ70" i="51" s="1"/>
  <c r="AJ83" i="51" s="1"/>
  <c r="AJ86" i="51" s="1"/>
  <c r="AJ87" i="51" s="1"/>
  <c r="AK68" i="50"/>
  <c r="AP65" i="45"/>
  <c r="AO65" i="45"/>
  <c r="AN65" i="45"/>
  <c r="AQ65" i="45"/>
  <c r="BE65" i="45"/>
  <c r="BJ65" i="45"/>
  <c r="AZ65" i="45"/>
  <c r="AV65" i="45"/>
  <c r="AG65" i="45"/>
  <c r="AL65" i="45"/>
  <c r="BD65" i="45"/>
  <c r="BL65" i="45"/>
  <c r="U65" i="45"/>
  <c r="Y65" i="45"/>
  <c r="AS65" i="45"/>
  <c r="AE65" i="45"/>
  <c r="E70" i="45"/>
  <c r="F66" i="45"/>
  <c r="N65" i="45"/>
  <c r="R65" i="45"/>
  <c r="S65" i="45"/>
  <c r="H65" i="45"/>
  <c r="BH65" i="45"/>
  <c r="AM65" i="45"/>
  <c r="V65" i="45"/>
  <c r="I65" i="45"/>
  <c r="AR65" i="45"/>
  <c r="Z65" i="45"/>
  <c r="G65" i="45"/>
  <c r="W65" i="45"/>
  <c r="L65" i="45"/>
  <c r="AB65" i="45"/>
  <c r="AU65" i="45"/>
  <c r="BI65" i="45"/>
  <c r="O65" i="45"/>
  <c r="AY65" i="45"/>
  <c r="AK65" i="45"/>
  <c r="AC65" i="45"/>
  <c r="AX65" i="45"/>
  <c r="AH65" i="45"/>
  <c r="BC65" i="45"/>
  <c r="AJ65" i="45"/>
  <c r="X65" i="45"/>
  <c r="BG65" i="45"/>
  <c r="BF65" i="45"/>
  <c r="BK65" i="45"/>
  <c r="M65" i="45"/>
  <c r="AW65" i="45"/>
  <c r="AD65" i="45"/>
  <c r="Q65" i="45"/>
  <c r="BB65" i="45"/>
  <c r="AI65" i="45"/>
  <c r="K65" i="45"/>
  <c r="AA65" i="45"/>
  <c r="AT65" i="45"/>
  <c r="P65" i="45"/>
  <c r="AF65" i="45"/>
  <c r="BA65" i="45"/>
  <c r="J65" i="45"/>
  <c r="T65" i="45"/>
  <c r="AK68" i="52" l="1"/>
  <c r="AK68" i="51"/>
  <c r="AL66" i="50"/>
  <c r="AK67" i="50"/>
  <c r="AK69" i="50" s="1"/>
  <c r="AK70" i="50" s="1"/>
  <c r="AK83" i="50" s="1"/>
  <c r="AK86" i="50" s="1"/>
  <c r="AK87" i="50" s="1"/>
  <c r="E83" i="45"/>
  <c r="E86" i="45" s="1"/>
  <c r="F68" i="45"/>
  <c r="F67" i="45" s="1"/>
  <c r="F69" i="45" s="1"/>
  <c r="AL66" i="52" l="1"/>
  <c r="AK67" i="52"/>
  <c r="AK69" i="52" s="1"/>
  <c r="AK70" i="52" s="1"/>
  <c r="AK83" i="52" s="1"/>
  <c r="AK86" i="52" s="1"/>
  <c r="AK87" i="52" s="1"/>
  <c r="AK67" i="51"/>
  <c r="AK69" i="51" s="1"/>
  <c r="AK70" i="51" s="1"/>
  <c r="AK83" i="51" s="1"/>
  <c r="AK86" i="51" s="1"/>
  <c r="AK87" i="51" s="1"/>
  <c r="AL66" i="51"/>
  <c r="AL68" i="50"/>
  <c r="E87" i="45"/>
  <c r="G66" i="45"/>
  <c r="G68" i="45" s="1"/>
  <c r="F70" i="45"/>
  <c r="AL68" i="52" l="1"/>
  <c r="AL68" i="51"/>
  <c r="AM66" i="50"/>
  <c r="AL67" i="50"/>
  <c r="AL69" i="50" s="1"/>
  <c r="AL70" i="50" s="1"/>
  <c r="AL83" i="50" s="1"/>
  <c r="AL86" i="50" s="1"/>
  <c r="AL87" i="50" s="1"/>
  <c r="H66" i="45"/>
  <c r="H68" i="45" s="1"/>
  <c r="G67" i="45"/>
  <c r="G69" i="45" s="1"/>
  <c r="G70" i="45" s="1"/>
  <c r="F83" i="45"/>
  <c r="F86" i="45" s="1"/>
  <c r="F87" i="45" s="1"/>
  <c r="AM66" i="52" l="1"/>
  <c r="AL67" i="52"/>
  <c r="AL69" i="52" s="1"/>
  <c r="AL70" i="52" s="1"/>
  <c r="AL83" i="52" s="1"/>
  <c r="AL86" i="52" s="1"/>
  <c r="AL87" i="52" s="1"/>
  <c r="AM66" i="51"/>
  <c r="AL67" i="51"/>
  <c r="AL69" i="51" s="1"/>
  <c r="AL70" i="51" s="1"/>
  <c r="AL83" i="51" s="1"/>
  <c r="AL86" i="51" s="1"/>
  <c r="AL87" i="51" s="1"/>
  <c r="AM68" i="50"/>
  <c r="I66" i="45"/>
  <c r="I68" i="45" s="1"/>
  <c r="H67" i="45"/>
  <c r="H69" i="45" s="1"/>
  <c r="H70" i="45" s="1"/>
  <c r="G83" i="45"/>
  <c r="G86" i="45" s="1"/>
  <c r="G87" i="45" s="1"/>
  <c r="AM68" i="52" l="1"/>
  <c r="AM68" i="51"/>
  <c r="AN66" i="50"/>
  <c r="AM67" i="50"/>
  <c r="AM69" i="50" s="1"/>
  <c r="AM70" i="50" s="1"/>
  <c r="AM83" i="50" s="1"/>
  <c r="AM86" i="50" s="1"/>
  <c r="AM87" i="50" s="1"/>
  <c r="J66" i="45"/>
  <c r="J68" i="45" s="1"/>
  <c r="I67" i="45"/>
  <c r="I69" i="45" s="1"/>
  <c r="I70" i="45" s="1"/>
  <c r="H83" i="45"/>
  <c r="H86" i="45" s="1"/>
  <c r="H87" i="45" s="1"/>
  <c r="AM67" i="52" l="1"/>
  <c r="AM69" i="52" s="1"/>
  <c r="AM70" i="52" s="1"/>
  <c r="AM83" i="52" s="1"/>
  <c r="AM86" i="52" s="1"/>
  <c r="AM87" i="52" s="1"/>
  <c r="AN66" i="52"/>
  <c r="AN66" i="51"/>
  <c r="AM67" i="51"/>
  <c r="AM69" i="51" s="1"/>
  <c r="AM70" i="51" s="1"/>
  <c r="AM83" i="51" s="1"/>
  <c r="AM86" i="51" s="1"/>
  <c r="AM87" i="51" s="1"/>
  <c r="AN68" i="50"/>
  <c r="K66" i="45"/>
  <c r="K68" i="45" s="1"/>
  <c r="J67" i="45"/>
  <c r="J69" i="45" s="1"/>
  <c r="J70" i="45" s="1"/>
  <c r="I83" i="45"/>
  <c r="I86" i="45" s="1"/>
  <c r="I87" i="45" s="1"/>
  <c r="AN68" i="52" l="1"/>
  <c r="AN68" i="51"/>
  <c r="AN67" i="50"/>
  <c r="AN69" i="50" s="1"/>
  <c r="AN70" i="50" s="1"/>
  <c r="AN83" i="50" s="1"/>
  <c r="AN86" i="50" s="1"/>
  <c r="AN87" i="50" s="1"/>
  <c r="AO66" i="50"/>
  <c r="L66" i="45"/>
  <c r="L68" i="45" s="1"/>
  <c r="K67" i="45"/>
  <c r="K69" i="45" s="1"/>
  <c r="K70" i="45" s="1"/>
  <c r="J83" i="45"/>
  <c r="J86" i="45" s="1"/>
  <c r="J87" i="45" s="1"/>
  <c r="AO66" i="52" l="1"/>
  <c r="AN67" i="52"/>
  <c r="AN69" i="52" s="1"/>
  <c r="AN70" i="52" s="1"/>
  <c r="AN83" i="52" s="1"/>
  <c r="AN86" i="52" s="1"/>
  <c r="AN87" i="52" s="1"/>
  <c r="AN67" i="51"/>
  <c r="AN69" i="51" s="1"/>
  <c r="AN70" i="51" s="1"/>
  <c r="AN83" i="51" s="1"/>
  <c r="AN86" i="51" s="1"/>
  <c r="AN87" i="51" s="1"/>
  <c r="AO66" i="51"/>
  <c r="AO68" i="50"/>
  <c r="M66" i="45"/>
  <c r="M68" i="45" s="1"/>
  <c r="L67" i="45"/>
  <c r="L69" i="45" s="1"/>
  <c r="L70" i="45" s="1"/>
  <c r="K83" i="45"/>
  <c r="K86" i="45" s="1"/>
  <c r="K87" i="45" s="1"/>
  <c r="AO68" i="52" l="1"/>
  <c r="AO68" i="51"/>
  <c r="AO67" i="50"/>
  <c r="AO69" i="50" s="1"/>
  <c r="AO70" i="50" s="1"/>
  <c r="AO83" i="50" s="1"/>
  <c r="AO86" i="50" s="1"/>
  <c r="AO87" i="50" s="1"/>
  <c r="AP66" i="50"/>
  <c r="N66" i="45"/>
  <c r="N68" i="45" s="1"/>
  <c r="M67" i="45"/>
  <c r="M69" i="45" s="1"/>
  <c r="M70" i="45" s="1"/>
  <c r="L83" i="45"/>
  <c r="L86" i="45" s="1"/>
  <c r="L87" i="45" s="1"/>
  <c r="AO67" i="52" l="1"/>
  <c r="AO69" i="52" s="1"/>
  <c r="AO70" i="52" s="1"/>
  <c r="AO83" i="52" s="1"/>
  <c r="AO86" i="52" s="1"/>
  <c r="AO87" i="52" s="1"/>
  <c r="AP66" i="52"/>
  <c r="AP66" i="51"/>
  <c r="AO67" i="51"/>
  <c r="AO69" i="51" s="1"/>
  <c r="AO70" i="51" s="1"/>
  <c r="AO83" i="51" s="1"/>
  <c r="AO86" i="51" s="1"/>
  <c r="AO87" i="51" s="1"/>
  <c r="AP68" i="50"/>
  <c r="O66" i="45"/>
  <c r="O68" i="45" s="1"/>
  <c r="N67" i="45"/>
  <c r="N69" i="45" s="1"/>
  <c r="N70" i="45" s="1"/>
  <c r="M83" i="45"/>
  <c r="M86" i="45" s="1"/>
  <c r="M87" i="45" s="1"/>
  <c r="AP68" i="52" l="1"/>
  <c r="AP68" i="51"/>
  <c r="AP67" i="50"/>
  <c r="AP69" i="50" s="1"/>
  <c r="AP70" i="50" s="1"/>
  <c r="AP83" i="50" s="1"/>
  <c r="AP86" i="50" s="1"/>
  <c r="AP87" i="50" s="1"/>
  <c r="AQ66" i="50"/>
  <c r="P66" i="45"/>
  <c r="P68" i="45" s="1"/>
  <c r="O67" i="45"/>
  <c r="O69" i="45" s="1"/>
  <c r="O70" i="45" s="1"/>
  <c r="N83" i="45"/>
  <c r="N86" i="45" s="1"/>
  <c r="N87" i="45" s="1"/>
  <c r="C9" i="45" s="1"/>
  <c r="AP67" i="52" l="1"/>
  <c r="AP69" i="52" s="1"/>
  <c r="AP70" i="52" s="1"/>
  <c r="AP83" i="52" s="1"/>
  <c r="AP86" i="52" s="1"/>
  <c r="AP87" i="52" s="1"/>
  <c r="AQ66" i="52"/>
  <c r="AQ66" i="51"/>
  <c r="AP67" i="51"/>
  <c r="AP69" i="51" s="1"/>
  <c r="AP70" i="51" s="1"/>
  <c r="AP83" i="51" s="1"/>
  <c r="AP86" i="51" s="1"/>
  <c r="AP87" i="51" s="1"/>
  <c r="AQ68" i="50"/>
  <c r="Q66" i="45"/>
  <c r="Q68" i="45" s="1"/>
  <c r="P67" i="45"/>
  <c r="P69" i="45" s="1"/>
  <c r="P70" i="45" s="1"/>
  <c r="O83" i="45"/>
  <c r="O86" i="45" s="1"/>
  <c r="O87" i="45" s="1"/>
  <c r="AQ68" i="52" l="1"/>
  <c r="AQ68" i="51"/>
  <c r="AQ67" i="50"/>
  <c r="AQ69" i="50" s="1"/>
  <c r="AQ70" i="50" s="1"/>
  <c r="AQ83" i="50" s="1"/>
  <c r="AQ86" i="50" s="1"/>
  <c r="AQ87" i="50" s="1"/>
  <c r="AR66" i="50"/>
  <c r="R66" i="45"/>
  <c r="R68" i="45" s="1"/>
  <c r="Q67" i="45"/>
  <c r="Q69" i="45" s="1"/>
  <c r="Q70" i="45" s="1"/>
  <c r="P83" i="45"/>
  <c r="P86" i="45" s="1"/>
  <c r="P87" i="45" s="1"/>
  <c r="AQ67" i="52" l="1"/>
  <c r="AQ69" i="52" s="1"/>
  <c r="AQ70" i="52" s="1"/>
  <c r="AQ83" i="52" s="1"/>
  <c r="AQ86" i="52" s="1"/>
  <c r="AQ87" i="52" s="1"/>
  <c r="AR66" i="52"/>
  <c r="AR66" i="51"/>
  <c r="AQ67" i="51"/>
  <c r="AQ69" i="51" s="1"/>
  <c r="AQ70" i="51" s="1"/>
  <c r="AQ83" i="51" s="1"/>
  <c r="AQ86" i="51" s="1"/>
  <c r="AQ87" i="51" s="1"/>
  <c r="AR68" i="50"/>
  <c r="S66" i="45"/>
  <c r="S68" i="45" s="1"/>
  <c r="R67" i="45"/>
  <c r="R69" i="45" s="1"/>
  <c r="R70" i="45" s="1"/>
  <c r="Q83" i="45"/>
  <c r="Q86" i="45" s="1"/>
  <c r="Q87" i="45" s="1"/>
  <c r="AR68" i="52" l="1"/>
  <c r="AR68" i="51"/>
  <c r="AR67" i="50"/>
  <c r="AR69" i="50" s="1"/>
  <c r="AR70" i="50" s="1"/>
  <c r="AR83" i="50" s="1"/>
  <c r="AR86" i="50" s="1"/>
  <c r="AR87" i="50" s="1"/>
  <c r="AS66" i="50"/>
  <c r="T66" i="45"/>
  <c r="T68" i="45" s="1"/>
  <c r="S67" i="45"/>
  <c r="S69" i="45" s="1"/>
  <c r="S70" i="45" s="1"/>
  <c r="R83" i="45"/>
  <c r="R86" i="45" s="1"/>
  <c r="R87" i="45" s="1"/>
  <c r="AR67" i="52" l="1"/>
  <c r="AR69" i="52" s="1"/>
  <c r="AR70" i="52" s="1"/>
  <c r="AR83" i="52" s="1"/>
  <c r="AR86" i="52" s="1"/>
  <c r="AR87" i="52" s="1"/>
  <c r="AS66" i="52"/>
  <c r="AS66" i="51"/>
  <c r="AR67" i="51"/>
  <c r="AR69" i="51" s="1"/>
  <c r="AR70" i="51" s="1"/>
  <c r="AR83" i="51" s="1"/>
  <c r="AR86" i="51" s="1"/>
  <c r="AR87" i="51" s="1"/>
  <c r="AS68" i="50"/>
  <c r="U66" i="45"/>
  <c r="U68" i="45" s="1"/>
  <c r="T67" i="45"/>
  <c r="T69" i="45" s="1"/>
  <c r="T70" i="45" s="1"/>
  <c r="S83" i="45"/>
  <c r="S86" i="45" s="1"/>
  <c r="S87" i="45" s="1"/>
  <c r="AS68" i="52" l="1"/>
  <c r="AS68" i="51"/>
  <c r="AS67" i="50"/>
  <c r="AS69" i="50" s="1"/>
  <c r="AS70" i="50" s="1"/>
  <c r="AS83" i="50" s="1"/>
  <c r="AS86" i="50" s="1"/>
  <c r="AS87" i="50" s="1"/>
  <c r="AT66" i="50"/>
  <c r="V66" i="45"/>
  <c r="V68" i="45" s="1"/>
  <c r="U67" i="45"/>
  <c r="U69" i="45" s="1"/>
  <c r="U70" i="45" s="1"/>
  <c r="T83" i="45"/>
  <c r="T86" i="45" s="1"/>
  <c r="T87" i="45" s="1"/>
  <c r="AS67" i="52" l="1"/>
  <c r="AS69" i="52" s="1"/>
  <c r="AS70" i="52" s="1"/>
  <c r="AS83" i="52" s="1"/>
  <c r="AS86" i="52" s="1"/>
  <c r="AS87" i="52" s="1"/>
  <c r="AT66" i="52"/>
  <c r="AT66" i="51"/>
  <c r="AS67" i="51"/>
  <c r="AS69" i="51" s="1"/>
  <c r="AS70" i="51" s="1"/>
  <c r="AS83" i="51" s="1"/>
  <c r="AS86" i="51" s="1"/>
  <c r="AS87" i="51" s="1"/>
  <c r="AT68" i="50"/>
  <c r="W66" i="45"/>
  <c r="W68" i="45" s="1"/>
  <c r="V67" i="45"/>
  <c r="V69" i="45" s="1"/>
  <c r="V70" i="45" s="1"/>
  <c r="U83" i="45"/>
  <c r="U86" i="45" s="1"/>
  <c r="U87" i="45" s="1"/>
  <c r="AT68" i="52" l="1"/>
  <c r="AT68" i="51"/>
  <c r="AT67" i="50"/>
  <c r="AT69" i="50" s="1"/>
  <c r="AT70" i="50" s="1"/>
  <c r="AT83" i="50" s="1"/>
  <c r="AT86" i="50" s="1"/>
  <c r="AT87" i="50" s="1"/>
  <c r="AU66" i="50"/>
  <c r="X66" i="45"/>
  <c r="X68" i="45" s="1"/>
  <c r="W67" i="45"/>
  <c r="W69" i="45" s="1"/>
  <c r="W70" i="45" s="1"/>
  <c r="V83" i="45"/>
  <c r="V86" i="45" s="1"/>
  <c r="V87" i="45" s="1"/>
  <c r="AU66" i="52" l="1"/>
  <c r="AT67" i="52"/>
  <c r="AT69" i="52" s="1"/>
  <c r="AT70" i="52" s="1"/>
  <c r="AT83" i="52" s="1"/>
  <c r="AT86" i="52" s="1"/>
  <c r="AT87" i="52" s="1"/>
  <c r="AT67" i="51"/>
  <c r="AT69" i="51" s="1"/>
  <c r="AT70" i="51" s="1"/>
  <c r="AT83" i="51" s="1"/>
  <c r="AT86" i="51" s="1"/>
  <c r="AT87" i="51" s="1"/>
  <c r="AU66" i="51"/>
  <c r="AU68" i="50"/>
  <c r="Y66" i="45"/>
  <c r="Y68" i="45" s="1"/>
  <c r="X67" i="45"/>
  <c r="X69" i="45" s="1"/>
  <c r="X70" i="45" s="1"/>
  <c r="W83" i="45"/>
  <c r="W86" i="45" s="1"/>
  <c r="W87" i="45" s="1"/>
  <c r="AU68" i="52" l="1"/>
  <c r="AU68" i="51"/>
  <c r="AV66" i="50"/>
  <c r="AU67" i="50"/>
  <c r="AU69" i="50" s="1"/>
  <c r="AU70" i="50" s="1"/>
  <c r="AU83" i="50" s="1"/>
  <c r="AU86" i="50" s="1"/>
  <c r="AU87" i="50" s="1"/>
  <c r="Z66" i="45"/>
  <c r="Z68" i="45" s="1"/>
  <c r="Y67" i="45"/>
  <c r="Y69" i="45" s="1"/>
  <c r="Y70" i="45" s="1"/>
  <c r="X83" i="45"/>
  <c r="X86" i="45" s="1"/>
  <c r="X87" i="45" s="1"/>
  <c r="C10" i="45" s="1"/>
  <c r="AV66" i="52" l="1"/>
  <c r="AU67" i="52"/>
  <c r="AU69" i="52" s="1"/>
  <c r="AU70" i="52" s="1"/>
  <c r="AU83" i="52" s="1"/>
  <c r="AU86" i="52" s="1"/>
  <c r="AU87" i="52" s="1"/>
  <c r="AV66" i="51"/>
  <c r="AU67" i="51"/>
  <c r="AU69" i="51" s="1"/>
  <c r="AU70" i="51" s="1"/>
  <c r="AU83" i="51" s="1"/>
  <c r="AU86" i="51" s="1"/>
  <c r="AU87" i="51" s="1"/>
  <c r="AV68" i="50"/>
  <c r="AA66" i="45"/>
  <c r="AA68" i="45" s="1"/>
  <c r="Z67" i="45"/>
  <c r="Z69" i="45" s="1"/>
  <c r="Z70" i="45" s="1"/>
  <c r="Y83" i="45"/>
  <c r="Y86" i="45" s="1"/>
  <c r="Y87" i="45" s="1"/>
  <c r="AV68" i="52" l="1"/>
  <c r="AV68" i="51"/>
  <c r="AV67" i="50"/>
  <c r="AV69" i="50" s="1"/>
  <c r="AV70" i="50" s="1"/>
  <c r="AV83" i="50" s="1"/>
  <c r="AV86" i="50" s="1"/>
  <c r="AV87" i="50" s="1"/>
  <c r="AW66" i="50"/>
  <c r="AB66" i="45"/>
  <c r="AB68" i="45" s="1"/>
  <c r="AA67" i="45"/>
  <c r="AA69" i="45" s="1"/>
  <c r="AA70" i="45" s="1"/>
  <c r="Z83" i="45"/>
  <c r="Z86" i="45" s="1"/>
  <c r="Z87" i="45" s="1"/>
  <c r="AV67" i="52" l="1"/>
  <c r="AV69" i="52" s="1"/>
  <c r="AV70" i="52" s="1"/>
  <c r="AV83" i="52" s="1"/>
  <c r="AV86" i="52" s="1"/>
  <c r="AV87" i="52" s="1"/>
  <c r="AW66" i="52"/>
  <c r="AW66" i="51"/>
  <c r="AV67" i="51"/>
  <c r="AV69" i="51" s="1"/>
  <c r="AV70" i="51" s="1"/>
  <c r="AV83" i="51" s="1"/>
  <c r="AV86" i="51" s="1"/>
  <c r="AV87" i="51" s="1"/>
  <c r="AW68" i="50"/>
  <c r="AC66" i="45"/>
  <c r="AC68" i="45" s="1"/>
  <c r="AB67" i="45"/>
  <c r="AB69" i="45" s="1"/>
  <c r="AB70" i="45" s="1"/>
  <c r="AA83" i="45"/>
  <c r="AA86" i="45" s="1"/>
  <c r="AA87" i="45" s="1"/>
  <c r="F33" i="29" s="1"/>
  <c r="AW68" i="52" l="1"/>
  <c r="AW68" i="51"/>
  <c r="AX66" i="50"/>
  <c r="AW67" i="50"/>
  <c r="AW69" i="50" s="1"/>
  <c r="AW70" i="50" s="1"/>
  <c r="AW83" i="50" s="1"/>
  <c r="AW86" i="50" s="1"/>
  <c r="AW87" i="50" s="1"/>
  <c r="AD66" i="45"/>
  <c r="AD68" i="45" s="1"/>
  <c r="AC67" i="45"/>
  <c r="AC69" i="45" s="1"/>
  <c r="AC70" i="45" s="1"/>
  <c r="AB83" i="45"/>
  <c r="AB86" i="45" s="1"/>
  <c r="AB87" i="45" s="1"/>
  <c r="AX66" i="52" l="1"/>
  <c r="AW67" i="52"/>
  <c r="AW69" i="52" s="1"/>
  <c r="AW70" i="52" s="1"/>
  <c r="AW83" i="52" s="1"/>
  <c r="AW86" i="52" s="1"/>
  <c r="AW87" i="52" s="1"/>
  <c r="AW67" i="51"/>
  <c r="AW69" i="51" s="1"/>
  <c r="AW70" i="51" s="1"/>
  <c r="AW83" i="51" s="1"/>
  <c r="AW86" i="51" s="1"/>
  <c r="AW87" i="51" s="1"/>
  <c r="AX66" i="51"/>
  <c r="C12" i="50"/>
  <c r="I34" i="29" s="1"/>
  <c r="AX68" i="50"/>
  <c r="AE66" i="45"/>
  <c r="AE68" i="45" s="1"/>
  <c r="AD67" i="45"/>
  <c r="AD69" i="45" s="1"/>
  <c r="AD70" i="45" s="1"/>
  <c r="AC83" i="45"/>
  <c r="AC86" i="45" s="1"/>
  <c r="AC87" i="45" s="1"/>
  <c r="C12" i="52" l="1"/>
  <c r="I36" i="29" s="1"/>
  <c r="AX68" i="52"/>
  <c r="AX68" i="51"/>
  <c r="C12" i="51"/>
  <c r="I35" i="29" s="1"/>
  <c r="AY66" i="50"/>
  <c r="AX67" i="50"/>
  <c r="AX69" i="50" s="1"/>
  <c r="AX70" i="50" s="1"/>
  <c r="AX83" i="50" s="1"/>
  <c r="AX86" i="50" s="1"/>
  <c r="AX87" i="50" s="1"/>
  <c r="AF66" i="45"/>
  <c r="AF68" i="45" s="1"/>
  <c r="AG66" i="45" s="1"/>
  <c r="AG68" i="45" s="1"/>
  <c r="AE67" i="45"/>
  <c r="AE69" i="45" s="1"/>
  <c r="AE70" i="45" s="1"/>
  <c r="AD83" i="45"/>
  <c r="AD86" i="45" s="1"/>
  <c r="AD87" i="45" s="1"/>
  <c r="AY66" i="52" l="1"/>
  <c r="AX67" i="52"/>
  <c r="AX69" i="52" s="1"/>
  <c r="AX70" i="52" s="1"/>
  <c r="AX83" i="52" s="1"/>
  <c r="AX86" i="52" s="1"/>
  <c r="AX87" i="52" s="1"/>
  <c r="AY66" i="51"/>
  <c r="AX67" i="51"/>
  <c r="AX69" i="51" s="1"/>
  <c r="AX70" i="51" s="1"/>
  <c r="AX83" i="51" s="1"/>
  <c r="AX86" i="51" s="1"/>
  <c r="AX87" i="51" s="1"/>
  <c r="AY68" i="50"/>
  <c r="AG67" i="45"/>
  <c r="AG69" i="45" s="1"/>
  <c r="AG70" i="45" s="1"/>
  <c r="AG83" i="45" s="1"/>
  <c r="AG86" i="45" s="1"/>
  <c r="AH66" i="45"/>
  <c r="AH68" i="45" s="1"/>
  <c r="AF67" i="45"/>
  <c r="AF69" i="45" s="1"/>
  <c r="AF70" i="45" s="1"/>
  <c r="AE83" i="45"/>
  <c r="AE86" i="45" s="1"/>
  <c r="AE87" i="45" s="1"/>
  <c r="AY68" i="52" l="1"/>
  <c r="AY68" i="51"/>
  <c r="AZ66" i="50"/>
  <c r="AY67" i="50"/>
  <c r="AY69" i="50" s="1"/>
  <c r="AY70" i="50" s="1"/>
  <c r="AY83" i="50" s="1"/>
  <c r="AY86" i="50" s="1"/>
  <c r="AY87" i="50" s="1"/>
  <c r="AI66" i="45"/>
  <c r="AI68" i="45" s="1"/>
  <c r="AH67" i="45"/>
  <c r="AH69" i="45" s="1"/>
  <c r="AH70" i="45" s="1"/>
  <c r="AF83" i="45"/>
  <c r="AF86" i="45" s="1"/>
  <c r="AF87" i="45" s="1"/>
  <c r="AG87" i="45" s="1"/>
  <c r="AY67" i="52" l="1"/>
  <c r="AY69" i="52" s="1"/>
  <c r="AY70" i="52" s="1"/>
  <c r="AY83" i="52" s="1"/>
  <c r="AY86" i="52" s="1"/>
  <c r="AY87" i="52" s="1"/>
  <c r="AZ66" i="52"/>
  <c r="AZ66" i="51"/>
  <c r="AY67" i="51"/>
  <c r="AY69" i="51" s="1"/>
  <c r="AY70" i="51" s="1"/>
  <c r="AY83" i="51" s="1"/>
  <c r="AY86" i="51" s="1"/>
  <c r="AY87" i="51" s="1"/>
  <c r="AZ68" i="50"/>
  <c r="AJ66" i="45"/>
  <c r="AJ68" i="45" s="1"/>
  <c r="AI67" i="45"/>
  <c r="AI69" i="45" s="1"/>
  <c r="AI70" i="45" s="1"/>
  <c r="AH83" i="45"/>
  <c r="AH86" i="45" s="1"/>
  <c r="AH87" i="45" s="1"/>
  <c r="C11" i="45" s="1"/>
  <c r="AZ68" i="52" l="1"/>
  <c r="AZ68" i="51"/>
  <c r="AZ67" i="50"/>
  <c r="AZ69" i="50" s="1"/>
  <c r="AZ70" i="50" s="1"/>
  <c r="AZ83" i="50" s="1"/>
  <c r="AZ86" i="50" s="1"/>
  <c r="AZ87" i="50" s="1"/>
  <c r="BA66" i="50"/>
  <c r="AK66" i="45"/>
  <c r="AK68" i="45" s="1"/>
  <c r="AL66" i="45" s="1"/>
  <c r="AJ67" i="45"/>
  <c r="AJ69" i="45" s="1"/>
  <c r="AJ70" i="45" s="1"/>
  <c r="AI83" i="45"/>
  <c r="AI86" i="45" s="1"/>
  <c r="AI87" i="45" s="1"/>
  <c r="BA66" i="52" l="1"/>
  <c r="AZ67" i="52"/>
  <c r="AZ69" i="52" s="1"/>
  <c r="AZ70" i="52" s="1"/>
  <c r="AZ83" i="52" s="1"/>
  <c r="AZ86" i="52" s="1"/>
  <c r="AZ87" i="52" s="1"/>
  <c r="AZ67" i="51"/>
  <c r="AZ69" i="51" s="1"/>
  <c r="AZ70" i="51" s="1"/>
  <c r="AZ83" i="51" s="1"/>
  <c r="AZ86" i="51" s="1"/>
  <c r="AZ87" i="51" s="1"/>
  <c r="BA66" i="51"/>
  <c r="BA68" i="50"/>
  <c r="AL68" i="45"/>
  <c r="AK67" i="45"/>
  <c r="AK69" i="45" s="1"/>
  <c r="AK70" i="45" s="1"/>
  <c r="AJ83" i="45"/>
  <c r="BA68" i="52" l="1"/>
  <c r="BA68" i="51"/>
  <c r="BB66" i="50"/>
  <c r="BA67" i="50"/>
  <c r="BA69" i="50" s="1"/>
  <c r="BA70" i="50" s="1"/>
  <c r="BA83" i="50" s="1"/>
  <c r="BA86" i="50" s="1"/>
  <c r="BA87" i="50" s="1"/>
  <c r="AL67" i="45"/>
  <c r="AL69" i="45" s="1"/>
  <c r="AL70" i="45" s="1"/>
  <c r="AL83" i="45" s="1"/>
  <c r="AL86" i="45" s="1"/>
  <c r="AM66" i="45"/>
  <c r="AM68" i="45" s="1"/>
  <c r="AN66" i="45" s="1"/>
  <c r="AN68" i="45" s="1"/>
  <c r="AK83" i="45"/>
  <c r="BB66" i="52" l="1"/>
  <c r="BA67" i="52"/>
  <c r="BA69" i="52" s="1"/>
  <c r="BA70" i="52" s="1"/>
  <c r="BA83" i="52" s="1"/>
  <c r="BA86" i="52" s="1"/>
  <c r="BA87" i="52" s="1"/>
  <c r="BA67" i="51"/>
  <c r="BA69" i="51" s="1"/>
  <c r="BA70" i="51" s="1"/>
  <c r="BA83" i="51" s="1"/>
  <c r="BA86" i="51" s="1"/>
  <c r="BA87" i="51" s="1"/>
  <c r="BB66" i="51"/>
  <c r="BB68" i="50"/>
  <c r="AM67" i="45"/>
  <c r="AM69" i="45" s="1"/>
  <c r="AM70" i="45" s="1"/>
  <c r="AM83" i="45" s="1"/>
  <c r="AM86" i="45" s="1"/>
  <c r="AO66" i="45"/>
  <c r="AO68" i="45" s="1"/>
  <c r="AN67" i="45"/>
  <c r="AN69" i="45" s="1"/>
  <c r="AN70" i="45" s="1"/>
  <c r="BB68" i="52" l="1"/>
  <c r="BB68" i="51"/>
  <c r="BC66" i="50"/>
  <c r="BB67" i="50"/>
  <c r="BB69" i="50" s="1"/>
  <c r="BB70" i="50" s="1"/>
  <c r="BB83" i="50" s="1"/>
  <c r="BB86" i="50" s="1"/>
  <c r="BB87" i="50" s="1"/>
  <c r="AP66" i="45"/>
  <c r="AP68" i="45" s="1"/>
  <c r="AQ66" i="45" s="1"/>
  <c r="AQ68" i="45" s="1"/>
  <c r="AO67" i="45"/>
  <c r="AO69" i="45" s="1"/>
  <c r="AO70" i="45" s="1"/>
  <c r="AN83" i="45"/>
  <c r="BC66" i="52" l="1"/>
  <c r="BB67" i="52"/>
  <c r="BB69" i="52" s="1"/>
  <c r="BB70" i="52" s="1"/>
  <c r="BB83" i="52" s="1"/>
  <c r="BB86" i="52" s="1"/>
  <c r="BB87" i="52" s="1"/>
  <c r="BB67" i="51"/>
  <c r="BB69" i="51" s="1"/>
  <c r="BB70" i="51" s="1"/>
  <c r="BB83" i="51" s="1"/>
  <c r="BB86" i="51" s="1"/>
  <c r="BB87" i="51" s="1"/>
  <c r="BC66" i="51"/>
  <c r="BC68" i="50"/>
  <c r="AQ67" i="45"/>
  <c r="AQ69" i="45" s="1"/>
  <c r="AQ70" i="45" s="1"/>
  <c r="AQ83" i="45" s="1"/>
  <c r="AQ86" i="45" s="1"/>
  <c r="AR66" i="45"/>
  <c r="AR68" i="45" s="1"/>
  <c r="AP67" i="45"/>
  <c r="AP69" i="45" s="1"/>
  <c r="AP70" i="45" s="1"/>
  <c r="AO83" i="45"/>
  <c r="BC68" i="52" l="1"/>
  <c r="BC68" i="51"/>
  <c r="BD66" i="50"/>
  <c r="BC67" i="50"/>
  <c r="BC69" i="50" s="1"/>
  <c r="BC70" i="50" s="1"/>
  <c r="BC83" i="50" s="1"/>
  <c r="BC86" i="50" s="1"/>
  <c r="BC87" i="50" s="1"/>
  <c r="AS66" i="45"/>
  <c r="AS68" i="45" s="1"/>
  <c r="AR67" i="45"/>
  <c r="AR69" i="45" s="1"/>
  <c r="AR70" i="45" s="1"/>
  <c r="AP83" i="45"/>
  <c r="BD66" i="52" l="1"/>
  <c r="BC67" i="52"/>
  <c r="BC69" i="52" s="1"/>
  <c r="BC70" i="52" s="1"/>
  <c r="BC83" i="52" s="1"/>
  <c r="BC86" i="52" s="1"/>
  <c r="BC87" i="52" s="1"/>
  <c r="BC67" i="51"/>
  <c r="BC69" i="51" s="1"/>
  <c r="BC70" i="51" s="1"/>
  <c r="BC83" i="51" s="1"/>
  <c r="BC86" i="51" s="1"/>
  <c r="BC87" i="51" s="1"/>
  <c r="BD66" i="51"/>
  <c r="BD68" i="50"/>
  <c r="AT66" i="45"/>
  <c r="AT68" i="45" s="1"/>
  <c r="AS67" i="45"/>
  <c r="AS69" i="45" s="1"/>
  <c r="AS70" i="45" s="1"/>
  <c r="AR83" i="45"/>
  <c r="AR86" i="45" s="1"/>
  <c r="BD68" i="52" l="1"/>
  <c r="BD68" i="51"/>
  <c r="BE66" i="50"/>
  <c r="BD67" i="50"/>
  <c r="BD69" i="50" s="1"/>
  <c r="BD70" i="50" s="1"/>
  <c r="BD83" i="50" s="1"/>
  <c r="BD86" i="50" s="1"/>
  <c r="BD87" i="50" s="1"/>
  <c r="AU66" i="45"/>
  <c r="AU68" i="45" s="1"/>
  <c r="AV66" i="45" s="1"/>
  <c r="AV68" i="45" s="1"/>
  <c r="AT67" i="45"/>
  <c r="AT69" i="45" s="1"/>
  <c r="AT70" i="45" s="1"/>
  <c r="AS83" i="45"/>
  <c r="BD67" i="52" l="1"/>
  <c r="BD69" i="52" s="1"/>
  <c r="BD70" i="52" s="1"/>
  <c r="BD83" i="52" s="1"/>
  <c r="BD86" i="52" s="1"/>
  <c r="BD87" i="52" s="1"/>
  <c r="BE66" i="52"/>
  <c r="BE66" i="51"/>
  <c r="BD67" i="51"/>
  <c r="BD69" i="51" s="1"/>
  <c r="BD70" i="51" s="1"/>
  <c r="BD83" i="51" s="1"/>
  <c r="BD86" i="51" s="1"/>
  <c r="BD87" i="51" s="1"/>
  <c r="BE68" i="50"/>
  <c r="AV67" i="45"/>
  <c r="AV69" i="45" s="1"/>
  <c r="AV70" i="45" s="1"/>
  <c r="AV83" i="45" s="1"/>
  <c r="AV86" i="45" s="1"/>
  <c r="AW66" i="45"/>
  <c r="AW68" i="45" s="1"/>
  <c r="AU67" i="45"/>
  <c r="AU69" i="45" s="1"/>
  <c r="AU70" i="45" s="1"/>
  <c r="AT83" i="45"/>
  <c r="BE68" i="52" l="1"/>
  <c r="BE68" i="51"/>
  <c r="BE67" i="50"/>
  <c r="BE69" i="50" s="1"/>
  <c r="BE70" i="50" s="1"/>
  <c r="BE83" i="50" s="1"/>
  <c r="BE86" i="50" s="1"/>
  <c r="BE87" i="50" s="1"/>
  <c r="BF66" i="50"/>
  <c r="AX66" i="45"/>
  <c r="AX68" i="45" s="1"/>
  <c r="AW67" i="45"/>
  <c r="AW69" i="45" s="1"/>
  <c r="AW70" i="45" s="1"/>
  <c r="AU83" i="45"/>
  <c r="BF66" i="52" l="1"/>
  <c r="BE67" i="52"/>
  <c r="BE69" i="52" s="1"/>
  <c r="BE70" i="52" s="1"/>
  <c r="BE83" i="52" s="1"/>
  <c r="BE86" i="52" s="1"/>
  <c r="BE87" i="52" s="1"/>
  <c r="BF66" i="51"/>
  <c r="BE67" i="51"/>
  <c r="BE69" i="51" s="1"/>
  <c r="BE70" i="51" s="1"/>
  <c r="BE83" i="51" s="1"/>
  <c r="BE86" i="51" s="1"/>
  <c r="BE87" i="51" s="1"/>
  <c r="BF68" i="50"/>
  <c r="AY66" i="45"/>
  <c r="AY68" i="45" s="1"/>
  <c r="AZ66" i="45" s="1"/>
  <c r="AZ68" i="45" s="1"/>
  <c r="AX67" i="45"/>
  <c r="AX69" i="45" s="1"/>
  <c r="AX70" i="45" s="1"/>
  <c r="AW83" i="45"/>
  <c r="AW86" i="45" s="1"/>
  <c r="BF68" i="52" l="1"/>
  <c r="BF68" i="51"/>
  <c r="BF67" i="50"/>
  <c r="BF69" i="50" s="1"/>
  <c r="BF70" i="50" s="1"/>
  <c r="BF83" i="50" s="1"/>
  <c r="BF86" i="50" s="1"/>
  <c r="BF87" i="50" s="1"/>
  <c r="BG66" i="50"/>
  <c r="AZ67" i="45"/>
  <c r="AZ69" i="45" s="1"/>
  <c r="AZ70" i="45" s="1"/>
  <c r="AZ83" i="45" s="1"/>
  <c r="AZ86" i="45" s="1"/>
  <c r="BA66" i="45"/>
  <c r="BA68" i="45" s="1"/>
  <c r="AY67" i="45"/>
  <c r="AY69" i="45" s="1"/>
  <c r="AY70" i="45" s="1"/>
  <c r="AX83" i="45"/>
  <c r="BF67" i="52" l="1"/>
  <c r="BF69" i="52" s="1"/>
  <c r="BF70" i="52" s="1"/>
  <c r="BF83" i="52" s="1"/>
  <c r="BF86" i="52" s="1"/>
  <c r="BF87" i="52" s="1"/>
  <c r="BG66" i="52"/>
  <c r="BF67" i="51"/>
  <c r="BF69" i="51" s="1"/>
  <c r="BF70" i="51" s="1"/>
  <c r="BF83" i="51" s="1"/>
  <c r="BF86" i="51" s="1"/>
  <c r="BF87" i="51" s="1"/>
  <c r="BG66" i="51"/>
  <c r="BG68" i="50"/>
  <c r="BB66" i="45"/>
  <c r="BB68" i="45" s="1"/>
  <c r="BA67" i="45"/>
  <c r="BA69" i="45" s="1"/>
  <c r="BA70" i="45" s="1"/>
  <c r="AY83" i="45"/>
  <c r="BG68" i="52" l="1"/>
  <c r="BG68" i="51"/>
  <c r="BH66" i="50"/>
  <c r="BG67" i="50"/>
  <c r="BG69" i="50" s="1"/>
  <c r="BG70" i="50" s="1"/>
  <c r="BG83" i="50" s="1"/>
  <c r="BG86" i="50" s="1"/>
  <c r="BG87" i="50" s="1"/>
  <c r="BC66" i="45"/>
  <c r="BC68" i="45" s="1"/>
  <c r="BB67" i="45"/>
  <c r="BB69" i="45" s="1"/>
  <c r="BB70" i="45" s="1"/>
  <c r="BA83" i="45"/>
  <c r="BA86" i="45" s="1"/>
  <c r="BH66" i="52" l="1"/>
  <c r="BG67" i="52"/>
  <c r="BG69" i="52" s="1"/>
  <c r="BG70" i="52" s="1"/>
  <c r="BG83" i="52" s="1"/>
  <c r="BG86" i="52" s="1"/>
  <c r="BG87" i="52" s="1"/>
  <c r="BH66" i="51"/>
  <c r="BG67" i="51"/>
  <c r="BG69" i="51" s="1"/>
  <c r="BG70" i="51" s="1"/>
  <c r="BG83" i="51" s="1"/>
  <c r="BG86" i="51" s="1"/>
  <c r="BG87" i="51" s="1"/>
  <c r="BH68" i="50"/>
  <c r="BD66" i="45"/>
  <c r="BD68" i="45" s="1"/>
  <c r="BE66" i="45" s="1"/>
  <c r="BE68" i="45" s="1"/>
  <c r="BC67" i="45"/>
  <c r="BC69" i="45" s="1"/>
  <c r="BC70" i="45" s="1"/>
  <c r="BB83" i="45"/>
  <c r="BH68" i="52" l="1"/>
  <c r="BH68" i="51"/>
  <c r="BH67" i="50"/>
  <c r="BH69" i="50" s="1"/>
  <c r="BH70" i="50" s="1"/>
  <c r="BH83" i="50" s="1"/>
  <c r="BH86" i="50" s="1"/>
  <c r="BH87" i="50" s="1"/>
  <c r="BI66" i="50"/>
  <c r="BE67" i="45"/>
  <c r="BE69" i="45" s="1"/>
  <c r="BE70" i="45" s="1"/>
  <c r="BE83" i="45" s="1"/>
  <c r="BE86" i="45" s="1"/>
  <c r="BF66" i="45"/>
  <c r="BF68" i="45" s="1"/>
  <c r="BD67" i="45"/>
  <c r="BD69" i="45" s="1"/>
  <c r="BD70" i="45" s="1"/>
  <c r="BC83" i="45"/>
  <c r="BH67" i="52" l="1"/>
  <c r="BH69" i="52" s="1"/>
  <c r="BH70" i="52" s="1"/>
  <c r="BH83" i="52" s="1"/>
  <c r="BH86" i="52" s="1"/>
  <c r="BH87" i="52" s="1"/>
  <c r="BI66" i="52"/>
  <c r="BI66" i="51"/>
  <c r="BH67" i="51"/>
  <c r="BH69" i="51" s="1"/>
  <c r="BH70" i="51" s="1"/>
  <c r="BH83" i="51" s="1"/>
  <c r="BH86" i="51" s="1"/>
  <c r="BH87" i="51" s="1"/>
  <c r="BI68" i="50"/>
  <c r="BG66" i="45"/>
  <c r="BG68" i="45" s="1"/>
  <c r="BF67" i="45"/>
  <c r="BF69" i="45" s="1"/>
  <c r="BF70" i="45" s="1"/>
  <c r="BD83" i="45"/>
  <c r="BI68" i="52" l="1"/>
  <c r="BI68" i="51"/>
  <c r="BJ66" i="50"/>
  <c r="BI67" i="50"/>
  <c r="BI69" i="50" s="1"/>
  <c r="BI70" i="50" s="1"/>
  <c r="BI83" i="50" s="1"/>
  <c r="BI86" i="50" s="1"/>
  <c r="BI87" i="50" s="1"/>
  <c r="BH66" i="45"/>
  <c r="BH68" i="45" s="1"/>
  <c r="BG67" i="45"/>
  <c r="BG69" i="45" s="1"/>
  <c r="BG70" i="45" s="1"/>
  <c r="BF83" i="45"/>
  <c r="BF86" i="45" s="1"/>
  <c r="BJ66" i="52" l="1"/>
  <c r="BI67" i="52"/>
  <c r="BI69" i="52" s="1"/>
  <c r="BI70" i="52" s="1"/>
  <c r="BI83" i="52" s="1"/>
  <c r="BI86" i="52" s="1"/>
  <c r="BI87" i="52" s="1"/>
  <c r="BI67" i="51"/>
  <c r="BI69" i="51" s="1"/>
  <c r="BI70" i="51" s="1"/>
  <c r="BI83" i="51" s="1"/>
  <c r="BI86" i="51" s="1"/>
  <c r="BI87" i="51" s="1"/>
  <c r="BJ66" i="51"/>
  <c r="BJ68" i="50"/>
  <c r="BI66" i="45"/>
  <c r="BI68" i="45" s="1"/>
  <c r="BJ66" i="45" s="1"/>
  <c r="BJ68" i="45" s="1"/>
  <c r="BH67" i="45"/>
  <c r="BH69" i="45" s="1"/>
  <c r="BH70" i="45" s="1"/>
  <c r="BG83" i="45"/>
  <c r="BJ68" i="52" l="1"/>
  <c r="BJ68" i="51"/>
  <c r="BK66" i="50"/>
  <c r="BJ67" i="50"/>
  <c r="BJ69" i="50" s="1"/>
  <c r="BJ70" i="50" s="1"/>
  <c r="BJ83" i="50" s="1"/>
  <c r="BJ86" i="50" s="1"/>
  <c r="BJ87" i="50" s="1"/>
  <c r="BJ67" i="45"/>
  <c r="BJ69" i="45" s="1"/>
  <c r="BJ70" i="45" s="1"/>
  <c r="BJ83" i="45" s="1"/>
  <c r="BJ86" i="45" s="1"/>
  <c r="BK66" i="45"/>
  <c r="BK68" i="45" s="1"/>
  <c r="BI67" i="45"/>
  <c r="BI69" i="45" s="1"/>
  <c r="BI70" i="45" s="1"/>
  <c r="BH83" i="45"/>
  <c r="BK66" i="52" l="1"/>
  <c r="BJ67" i="52"/>
  <c r="BJ69" i="52" s="1"/>
  <c r="BJ70" i="52" s="1"/>
  <c r="BJ83" i="52" s="1"/>
  <c r="BJ86" i="52" s="1"/>
  <c r="BJ87" i="52" s="1"/>
  <c r="BK66" i="51"/>
  <c r="BJ67" i="51"/>
  <c r="BJ69" i="51" s="1"/>
  <c r="BJ70" i="51" s="1"/>
  <c r="BJ83" i="51" s="1"/>
  <c r="BJ86" i="51" s="1"/>
  <c r="BJ87" i="51" s="1"/>
  <c r="BK68" i="50"/>
  <c r="BL66" i="45"/>
  <c r="BK67" i="45"/>
  <c r="BK69" i="45" s="1"/>
  <c r="BK70" i="45" s="1"/>
  <c r="BI83" i="45"/>
  <c r="BK68" i="52" l="1"/>
  <c r="BK68" i="51"/>
  <c r="BL66" i="50"/>
  <c r="BK67" i="50"/>
  <c r="BK69" i="50" s="1"/>
  <c r="BK70" i="50" s="1"/>
  <c r="BK83" i="50" s="1"/>
  <c r="BK86" i="50" s="1"/>
  <c r="BK87" i="50" s="1"/>
  <c r="BL68" i="45"/>
  <c r="BL67" i="45" s="1"/>
  <c r="BK83" i="45"/>
  <c r="BK86" i="45" s="1"/>
  <c r="BK67" i="52" l="1"/>
  <c r="BK69" i="52" s="1"/>
  <c r="BK70" i="52" s="1"/>
  <c r="BK83" i="52" s="1"/>
  <c r="BK86" i="52" s="1"/>
  <c r="BK87" i="52" s="1"/>
  <c r="BL66" i="52"/>
  <c r="BL66" i="51"/>
  <c r="BK67" i="51"/>
  <c r="BK69" i="51" s="1"/>
  <c r="BK70" i="51" s="1"/>
  <c r="BK83" i="51" s="1"/>
  <c r="BK86" i="51" s="1"/>
  <c r="BK87" i="51" s="1"/>
  <c r="BL68" i="50"/>
  <c r="BL67" i="50" s="1"/>
  <c r="BL69" i="50" s="1"/>
  <c r="BL70" i="50" s="1"/>
  <c r="BL83" i="50" s="1"/>
  <c r="BL69" i="45"/>
  <c r="BL70" i="45" s="1"/>
  <c r="BL83" i="45" s="1"/>
  <c r="BL86" i="50" l="1"/>
  <c r="BL87" i="50" s="1"/>
  <c r="C13" i="50" s="1"/>
  <c r="J34" i="29" s="1"/>
  <c r="M34" i="29" s="1"/>
  <c r="N34" i="29" s="1"/>
  <c r="BL68" i="52"/>
  <c r="BL67" i="52" s="1"/>
  <c r="BL69" i="52" s="1"/>
  <c r="BL70" i="52" s="1"/>
  <c r="BL83" i="52" s="1"/>
  <c r="BL86" i="52" s="1"/>
  <c r="BL87" i="52" s="1"/>
  <c r="C13" i="52" s="1"/>
  <c r="J36" i="29" s="1"/>
  <c r="BL68" i="51"/>
  <c r="BL67" i="51" s="1"/>
  <c r="BL69" i="51" s="1"/>
  <c r="BL70" i="51" s="1"/>
  <c r="BL83" i="51" s="1"/>
  <c r="BL86" i="51" s="1"/>
  <c r="BL87" i="51" s="1"/>
  <c r="C13" i="51" s="1"/>
  <c r="J35" i="29" s="1"/>
  <c r="M35" i="29" s="1"/>
  <c r="N35" i="29" s="1"/>
  <c r="G33" i="29"/>
  <c r="BL86" i="45" l="1"/>
  <c r="AJ86" i="45"/>
  <c r="AJ87" i="45" s="1"/>
  <c r="BI86" i="45"/>
  <c r="BG86" i="45"/>
  <c r="AU86" i="45"/>
  <c r="AK86" i="45"/>
  <c r="BD86" i="45"/>
  <c r="AT86" i="45"/>
  <c r="AO86" i="45"/>
  <c r="BH86" i="45"/>
  <c r="AN86" i="45"/>
  <c r="BC86" i="45"/>
  <c r="AS86" i="45"/>
  <c r="AY86" i="45"/>
  <c r="AX86" i="45"/>
  <c r="BB86" i="45"/>
  <c r="AP86" i="45"/>
  <c r="AK87" i="45" l="1"/>
  <c r="H33" i="29"/>
  <c r="AL87" i="45" l="1"/>
  <c r="AM87" i="45" s="1"/>
  <c r="AN87" i="45" s="1"/>
  <c r="AO87" i="45" s="1"/>
  <c r="AP87" i="45" s="1"/>
  <c r="AQ87" i="45" l="1"/>
  <c r="AR87" i="45" s="1"/>
  <c r="AS87" i="45" s="1"/>
  <c r="AT87" i="45" s="1"/>
  <c r="AU87" i="45" s="1"/>
  <c r="AV87" i="45" s="1"/>
  <c r="AW87" i="45" s="1"/>
  <c r="AX87" i="45" l="1"/>
  <c r="AY87" i="45" s="1"/>
  <c r="C12" i="45"/>
  <c r="AZ87" i="45" l="1"/>
  <c r="BA87" i="45" s="1"/>
  <c r="BB87" i="45" s="1"/>
  <c r="BC87" i="45" s="1"/>
  <c r="BD87" i="45" s="1"/>
  <c r="I33" i="29"/>
  <c r="BE87" i="45" l="1"/>
  <c r="BF87" i="45" s="1"/>
  <c r="BG87" i="45" s="1"/>
  <c r="BH87" i="45" s="1"/>
  <c r="BI87" i="45" s="1"/>
  <c r="BJ87" i="45" l="1"/>
  <c r="BK87" i="45" s="1"/>
  <c r="BL87" i="45" s="1"/>
  <c r="C13" i="45" s="1"/>
  <c r="J33" i="29" l="1"/>
  <c r="O35"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DADFE3F9-FBC8-4D7B-8EF7-5776B2B69ED4}">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56600439-219C-488F-9DF1-184422901767}">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B5CCCDD9-3C4D-482F-BE99-08598D3BB23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9D70E3B7-F933-4AB8-BB58-16BAE6119E1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A2D1A22C-5D5E-48D0-8429-75869F93A334}">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3433C4AC-905A-4462-B02B-5A281B7DD62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38547F9C-48AF-47B5-8D8C-8627FEF8117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03101CF3-A1A5-473F-952E-415AC0BF1800}">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EA66D19A-8CDC-4536-BF87-A2790D954195}">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58592704-124B-4520-BD43-14C4FCE0EF88}">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<sst xmlns="http://schemas.openxmlformats.org/spreadsheetml/2006/main" count="1737" uniqueCount="445">
  <si>
    <t>Changes Log</t>
  </si>
  <si>
    <t>RIIO-ED2 Cost Benefit Analysis template</t>
  </si>
  <si>
    <t>For DNO and Ofgem to log changes that are made to the template</t>
  </si>
  <si>
    <t>Date</t>
  </si>
  <si>
    <t>Version</t>
  </si>
  <si>
    <t xml:space="preserve">Amendment </t>
  </si>
  <si>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</si>
  <si>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</si>
  <si>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</si>
  <si>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</si>
  <si>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t>Option 1: Row 84 and 85 changed discount formulas (inc safety)</t>
  </si>
  <si>
    <t>Option 1: Added column E "Pre RIIO-ED2 Costs"</t>
  </si>
  <si>
    <t>Option 1: C9:C13 NPV formulas changed (added "Whole Life") NPV</t>
  </si>
  <si>
    <t>Option 1: Added Row 35 Depn of 2023 additions</t>
  </si>
  <si>
    <t xml:space="preserve">Option 1: Changed formula row 85 and 86. Example =IFERROR(IF(E16&lt;($C$15-2023),1,IF((E16-($C$15-2023))&gt;30,(D$85/(1+'Fixed Data'!$E$10)),(1/(1+'Fixed Data'!$E$9)^(E16-($C$15-2023))))),0)
 from =IFERROR(IF(E16&lt;($C$15-2020),1,IF((E16-($C$15-2020))&gt;30,(D$85/(1+'Fixed Data'!$E$10)),(1/(1+'Fixed Data'!$E$9)^(E16-($C$15-2020))))),0)
</t>
  </si>
  <si>
    <t xml:space="preserve">Applied CNAIM v2.0 safety multiplier (6.25) to E14 and E15 </t>
  </si>
  <si>
    <t>Options 1: C10,C11,C12,C13 formulas changed</t>
  </si>
  <si>
    <t>Fixed data - Changed E15 and E16 formulas and addition of safety consquence factor parameter in E17</t>
  </si>
  <si>
    <t>Options 1: Formula change in row 84</t>
  </si>
  <si>
    <t>Options 1: Formula change in row 85</t>
  </si>
  <si>
    <t>Options 1: Removed Column E "RIIO-ED2 Costs"</t>
  </si>
  <si>
    <t xml:space="preserve">Baseline Scenario: Removed Column E "Pre-ED2 Costs" </t>
  </si>
  <si>
    <t>Baseline Scenario and Option 1: Added additional cost categories (Whole System Costs)</t>
  </si>
  <si>
    <t xml:space="preserve">Baseline Scenario and Option 1: ED period changed from 4 years to 5 years from ED7 to ED13 </t>
  </si>
  <si>
    <t>Fixed Data - Inflation: Changed inflation assumptions and figures. Alignment to RIIO-ED2 PCFM Model and RIIO-ED2 BPDT Template for Years 2014 to 2028 inclusive</t>
  </si>
  <si>
    <t>Option 1 Tab Formula Update Cell C12</t>
  </si>
  <si>
    <t>Option 1 Tab Depreciation Formula amended across rows 35-48 to reflect depreciation of asset life of 45 years</t>
  </si>
  <si>
    <t>Option 1 Tab - Formula inserting on column BE to reflect depreciation of asset life of 45 years</t>
  </si>
  <si>
    <t>Option 1 Tab - Formula inserting on cells: AG62, AH63, AI64, AG83, AG83, AL83, AL86, AQ83, AQ86, AV83, AV86, AZ83, AZ86, BE83, BE86, BJ83 and BJ86</t>
  </si>
  <si>
    <t>Various title corrections and unbolding formatting corrections</t>
  </si>
  <si>
    <t>Baseline Scenario Tab Formula Update Cells BA35, BF35 and BK35</t>
  </si>
  <si>
    <t>Option 1 Tab - Formula inserting on cells E23 - AC23, BJ30 and BJ31</t>
  </si>
  <si>
    <t>Option 1 Tab - Formula correction on cells AH86, AM86, AR86, AW86, BA86, BF86 and BK86</t>
  </si>
  <si>
    <t>Fixed Data Tab - Inserting of a table of data for depreciation calculations on the Options 1 Tab</t>
  </si>
  <si>
    <t>Option Summary Tab - Changed "LV swtichgear BPDT CV3 rows 15 to 22" to "LV switchgear BPDT CV3 rows 43 to 51" in cell E31/E32</t>
  </si>
  <si>
    <t>Option 1 Tab Cell C11 Formula change to AH87</t>
  </si>
  <si>
    <t>Opt 1 Formula Correction Row 93 from $H22 to H$22</t>
  </si>
  <si>
    <t>Option 1: Corrected formula is rows 35 to 64 to pick up the capitalised investment from previous year.</t>
  </si>
  <si>
    <t xml:space="preserve">The formulae in AH66, AM66, AR66, AW66, BA66, BF66, and BJ66 of Option 1 were incorrect. The following corrections have been made:                                                                                                                                                                                                                a. AH66 should be “=AG68” not “=AF68”
b. AM66 should be “=AL68” not “=AK68”
c. AR66 should be “=AQ68” not “=AP68”
d. AW66 should be “=AV68” not “=AU68” 
e. BA66 should be “=AZ68” not “=AY68” 
f. BF66 should be “=BE68” not “=BD68”
g. BK66 should be “=BJ68” not “=BI68”
</t>
  </si>
  <si>
    <t xml:space="preserve">The 30 year NPV figure in cell C11 was referencing AI87 (31 years) instead of AH87. </t>
  </si>
  <si>
    <r>
      <t xml:space="preserve">Changes to depreciation calculations in </t>
    </r>
    <r>
      <rPr>
        <u/>
        <sz val="10"/>
        <color theme="1"/>
        <rFont val="Verdana"/>
        <family val="2"/>
      </rPr>
      <t>Row 35 to Row 64</t>
    </r>
    <r>
      <rPr>
        <sz val="10"/>
        <color theme="1"/>
        <rFont val="Verdana"/>
        <family val="2"/>
      </rPr>
      <t xml:space="preserve"> of the Option 1 tab E.g - Cell F35: “=E$33/'Fixed Data'!$E$13*'Fixed Data'!I41”</t>
    </r>
  </si>
  <si>
    <t xml:space="preserve">Fix the formula in Cell BF64 </t>
  </si>
  <si>
    <t xml:space="preserve">Version: </t>
  </si>
  <si>
    <t>Summary</t>
  </si>
  <si>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</si>
  <si>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Guidance</t>
  </si>
  <si>
    <t>Guidance for CBA spreadsheet model</t>
  </si>
  <si>
    <t>Tab</t>
  </si>
  <si>
    <t>Instructions</t>
  </si>
  <si>
    <t>Option summary</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</si>
  <si>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</si>
  <si>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Fixed data</t>
  </si>
  <si>
    <t>Enter pre-tax WACC and prices consistent with your business plan</t>
  </si>
  <si>
    <t>Baseline scenario</t>
  </si>
  <si>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</si>
  <si>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Working baseline</t>
  </si>
  <si>
    <t>Show any calculation used to derive the values in your baseline scenario</t>
  </si>
  <si>
    <t>Option 1</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</si>
  <si>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</si>
  <si>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Working 1</t>
  </si>
  <si>
    <t>Show any calculation used to derive the values in your CBA</t>
  </si>
  <si>
    <t>Colour code:</t>
  </si>
  <si>
    <t>User populated cells</t>
  </si>
  <si>
    <t>Summation formula</t>
  </si>
  <si>
    <t>Other formula</t>
  </si>
  <si>
    <t>The user should populate the light blue cells. All other cells are either fixed or auto-populated.</t>
  </si>
  <si>
    <r>
      <t>Enter costs / benef</t>
    </r>
    <r>
      <rPr>
        <sz val="10"/>
        <rFont val="Gill Sans MT"/>
        <family val="2"/>
      </rPr>
      <t xml:space="preserve">its in 2020 / 21 prices </t>
    </r>
    <r>
      <rPr>
        <sz val="10"/>
        <color theme="1"/>
        <rFont val="Gill Sans MT"/>
        <family val="2"/>
      </rPr>
      <t>(£m).</t>
    </r>
  </si>
  <si>
    <t>Costs should be entered as negative values.</t>
  </si>
  <si>
    <t>Benefits (i.e. avoided costs) should be entered a positive values.</t>
  </si>
  <si>
    <t>Costs entered should correspond to values set out in company business plans i.e. should exclude RPEs and include ongoing efficiencies consistent with assumptions contained in your business plan submission.</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</si>
  <si>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</si>
  <si>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t>Where a 'do minimum option' exists, Option 1 should represent your 'do minimum' or 'reference scenario' e.g. do nothing, ongoing maintenance of existing asset or the option which requires the minimum investment .</t>
  </si>
  <si>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</si>
  <si>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 xml:space="preserve">Please highlight your chosen option by colouring the worksheet tab yellow.  </t>
  </si>
  <si>
    <t>Option Summary</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</si>
  <si>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</si>
  <si>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Adopted</t>
  </si>
  <si>
    <t>Faster and cheaper connections provided via ANM services as well as environmental benefits created by connecting more renewable generation</t>
  </si>
  <si>
    <t xml:space="preserve">Rejected </t>
  </si>
  <si>
    <t>If investment is to replace an existing asset / asset class, please state the condition of the asset / asset class (HI / CI etc.)</t>
  </si>
  <si>
    <t>List below all options considered to meet the stated aim</t>
  </si>
  <si>
    <t>Options considered / project name</t>
  </si>
  <si>
    <t>Comment</t>
  </si>
  <si>
    <t>Install LV 95sqmm cable</t>
  </si>
  <si>
    <t xml:space="preserve">Upsizing LV cable from 95sqmm to 185sqmm </t>
  </si>
  <si>
    <t xml:space="preserve">Upsizing LV cable from 95sqmm to 300sqmm </t>
  </si>
  <si>
    <t>Upsizing LV cable from 185sqmm to 300sqmm</t>
  </si>
  <si>
    <t>List below the short list of those options which have been costed within this CBA workbook</t>
  </si>
  <si>
    <t>Option no.</t>
  </si>
  <si>
    <t>Options considered</t>
  </si>
  <si>
    <t>Decision</t>
  </si>
  <si>
    <t>For the chosen option only, provide detail of where CBA expenditure included in this CBA is reported in the BPDT pack. e.g. LV switchgear BPDT CV3 rows 43 to 51.</t>
  </si>
  <si>
    <t>NPVs based on payback periods</t>
  </si>
  <si>
    <t>10 years</t>
  </si>
  <si>
    <t>20 years</t>
  </si>
  <si>
    <t>30 years</t>
  </si>
  <si>
    <t>45 years</t>
  </si>
  <si>
    <t>Whole Life NPV</t>
  </si>
  <si>
    <t>DNO view</t>
  </si>
  <si>
    <t>NPV benefit per meter</t>
  </si>
  <si>
    <t>benefit/m upsizing 95 to 185sqmm</t>
  </si>
  <si>
    <t>benefit/m upsizing 95 to 300sqmm</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</si>
  <si>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</si>
  <si>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Fixed Data</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</si>
  <si>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</si>
  <si>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Parameters</t>
  </si>
  <si>
    <t>pre-tax WACC</t>
  </si>
  <si>
    <t>enter DNO specific pre-tax WACC figure</t>
  </si>
  <si>
    <t>Losses (£/MWh)</t>
  </si>
  <si>
    <t>Discount Rate &lt;= 30 years</t>
  </si>
  <si>
    <t>HMRC Green Book (see Discount Factors spreadsheet 'Standard Discount Factors' tab</t>
  </si>
  <si>
    <t>HMRC Green Book Link</t>
  </si>
  <si>
    <t>Cost per litre oil (£/litre)</t>
  </si>
  <si>
    <t>Discount Rate &gt; 30 years</t>
  </si>
  <si>
    <t>CI (£s per interruption)</t>
  </si>
  <si>
    <t>Discount rate for safety &lt;= 30 years</t>
  </si>
  <si>
    <t>HMRC Green Book (see Discount Factors spreadsheet 'Health Discount Factors' tab</t>
  </si>
  <si>
    <t>CML (£s per minute lost)</t>
  </si>
  <si>
    <t xml:space="preserve">Discount rate for safety &gt; 30 years </t>
  </si>
  <si>
    <t>Assumed Asset Life (Years)</t>
  </si>
  <si>
    <t>Cost per Fatality (£m)</t>
  </si>
  <si>
    <t>£m (2018/19 prices)</t>
  </si>
  <si>
    <t>Health and Safety Executive Link</t>
  </si>
  <si>
    <t>Cost per Non Fatal injury (£m)</t>
  </si>
  <si>
    <t>Safety Disproportion Factor</t>
  </si>
  <si>
    <t>Calendar Year</t>
  </si>
  <si>
    <r>
      <t>g CO</t>
    </r>
    <r>
      <rPr>
        <b/>
        <vertAlign val="subscript"/>
        <sz val="10"/>
        <color theme="0"/>
        <rFont val="Verdana"/>
        <family val="2"/>
      </rPr>
      <t>2</t>
    </r>
    <r>
      <rPr>
        <b/>
        <sz val="10"/>
        <color theme="0"/>
        <rFont val="Verdana"/>
        <family val="2"/>
      </rPr>
      <t>e per kWh
(Defra)</t>
    </r>
  </si>
  <si>
    <t>Traded carbon price (£/t 2017/18 prices)</t>
  </si>
  <si>
    <t>Traded carbon price (£/t 2020/21 prices)</t>
  </si>
  <si>
    <t>Electricity GHG conversion factor (tonnes per MWh)</t>
  </si>
  <si>
    <t xml:space="preserve">Source: </t>
  </si>
  <si>
    <t>Updated short-term traded carbon values used for UK policy appraisal (2018)</t>
  </si>
  <si>
    <t>Guidance on estimating carbon values beyond 2050</t>
  </si>
  <si>
    <t xml:space="preserve">Note: </t>
  </si>
  <si>
    <t>Source used for carbon values after 2030. Application of decarbonisation of electricity assumption. 
Values adjsuted to 2017/18 prices (column E)</t>
  </si>
  <si>
    <t xml:space="preserve">Source:  </t>
  </si>
  <si>
    <t>https://www.gov.uk/government/publications/greenhouse-gas-reporting-conversion-factors-2020</t>
  </si>
  <si>
    <t>Carbon Valuation Link</t>
  </si>
  <si>
    <t>Carbon Values Beyond 2050 (2008/2009 Prices)</t>
  </si>
  <si>
    <t xml:space="preserve">Depreciation Figures for Asset Life </t>
  </si>
  <si>
    <t>end</t>
  </si>
  <si>
    <t>Fixed data - Inflation</t>
  </si>
  <si>
    <t>Regulatory Year</t>
  </si>
  <si>
    <t>Average Index</t>
  </si>
  <si>
    <t>Coversion from FY to 2017/18</t>
  </si>
  <si>
    <t>Conversion from FY to 2020/21</t>
  </si>
  <si>
    <t>Inverse Conversion from FY to 2020/21</t>
  </si>
  <si>
    <t>2004/05</t>
  </si>
  <si>
    <t>2005/06</t>
  </si>
  <si>
    <t>2006/07</t>
  </si>
  <si>
    <t>2007/08</t>
  </si>
  <si>
    <t>2008/09</t>
  </si>
  <si>
    <t>2009/10</t>
  </si>
  <si>
    <t>2010/11</t>
  </si>
  <si>
    <t>2011/12</t>
  </si>
  <si>
    <t>2012/13</t>
  </si>
  <si>
    <t>2013/14</t>
  </si>
  <si>
    <t>2014/15</t>
  </si>
  <si>
    <t>2015/16</t>
  </si>
  <si>
    <t>2016/17</t>
  </si>
  <si>
    <t>2017/18</t>
  </si>
  <si>
    <t>2018/19</t>
  </si>
  <si>
    <t>2019/20</t>
  </si>
  <si>
    <t>2020/21</t>
  </si>
  <si>
    <t>RIIO-ED2 PCFM</t>
  </si>
  <si>
    <t>Calendar year</t>
  </si>
  <si>
    <t>Outturn/Forecast (financial year average inflation)</t>
  </si>
  <si>
    <t>OUTTURN</t>
  </si>
  <si>
    <t>FORECAST</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</si>
  <si>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</si>
  <si>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</si>
  <si>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</si>
  <si>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</si>
  <si>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</si>
  <si>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</si>
  <si>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</si>
  <si>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</si>
  <si>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Risk Register</t>
  </si>
  <si>
    <t>Baseline Scenario</t>
  </si>
  <si>
    <t>CBA - Baseline Scenario</t>
  </si>
  <si>
    <t>RIIO-ED2</t>
  </si>
  <si>
    <t>RIIO-ED3</t>
  </si>
  <si>
    <t>RIIO-ED4</t>
  </si>
  <si>
    <t>RIIO-ED5</t>
  </si>
  <si>
    <t>RIIO-ED6</t>
  </si>
  <si>
    <t>RIIO-ED7</t>
  </si>
  <si>
    <t>RIIO-ED8</t>
  </si>
  <si>
    <t>RIIO-ED9</t>
  </si>
  <si>
    <t>RIIO-ED10</t>
  </si>
  <si>
    <t>RIIO-ED11</t>
  </si>
  <si>
    <t>RIIO-ED12</t>
  </si>
  <si>
    <t>RIIO-ED13</t>
  </si>
  <si>
    <t>Calculation</t>
  </si>
  <si>
    <t>Units</t>
  </si>
  <si>
    <t>Investment</t>
  </si>
  <si>
    <t>Inspections &amp; Maintenance</t>
  </si>
  <si>
    <t>[Add notes here]</t>
  </si>
  <si>
    <t>£m</t>
  </si>
  <si>
    <t>Asset Replacement</t>
  </si>
  <si>
    <t>Please specify</t>
  </si>
  <si>
    <t>Total investment</t>
  </si>
  <si>
    <t>Societal costs (£m)</t>
  </si>
  <si>
    <t>Losses</t>
  </si>
  <si>
    <t>CO2e associated with losses</t>
  </si>
  <si>
    <t>Customer interruptions (CI)</t>
  </si>
  <si>
    <t>Customer minutes lost (CML)</t>
  </si>
  <si>
    <t>Other GHG emissions (CO2e) i.e. not associated with losses</t>
  </si>
  <si>
    <t>Fatality</t>
  </si>
  <si>
    <t>Major injury</t>
  </si>
  <si>
    <t>Oil leakage</t>
  </si>
  <si>
    <t>Other 1 (specify)</t>
  </si>
  <si>
    <t>Other 2 (specify)</t>
  </si>
  <si>
    <t>Other 3 (specify)</t>
  </si>
  <si>
    <t>Total societal net benefits</t>
  </si>
  <si>
    <t>Non-DNO (eg societal) benefits</t>
  </si>
  <si>
    <t>Societal costs</t>
  </si>
  <si>
    <t>Reduced losses</t>
  </si>
  <si>
    <t>MWh</t>
  </si>
  <si>
    <t>Reduced emissions associated with losses</t>
  </si>
  <si>
    <t>tCO2e</t>
  </si>
  <si>
    <t>Reduced number of customers interrupted</t>
  </si>
  <si>
    <t>no.</t>
  </si>
  <si>
    <t>Reduced customer minutes lost</t>
  </si>
  <si>
    <t>Mins</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</si>
  <si>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</si>
  <si>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</si>
  <si>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t>%</t>
  </si>
  <si>
    <r>
      <t>Reduced probability of major injury</t>
    </r>
    <r>
      <rPr>
        <vertAlign val="superscript"/>
        <sz val="10"/>
        <color theme="1"/>
        <rFont val="Gill Sans MT"/>
        <family val="2"/>
      </rPr>
      <t>2</t>
    </r>
  </si>
  <si>
    <t>Reduced oil leakage</t>
  </si>
  <si>
    <t>Litres</t>
  </si>
  <si>
    <t xml:space="preserve">Monetised Risk - Memo Line </t>
  </si>
  <si>
    <r>
      <rPr>
        <sz val="10"/>
        <color theme="1"/>
        <rFont val="Gill Sans MT"/>
        <family val="2"/>
      </rPr>
      <t>Inc</t>
    </r>
    <r>
      <rPr>
        <sz val="10"/>
        <color theme="1"/>
        <rFont val="Gill Sans MT"/>
        <family val="2"/>
      </rPr>
      <t>ludes all GHG not associated with losses e.g. SF6 converted to tCO2e using Defra conversion factors</t>
    </r>
  </si>
  <si>
    <t xml:space="preserve">http://www.defra.gov.uk/publications/2012/05/30/pb13773-2012-ghg-conversion/  </t>
  </si>
  <si>
    <t>Where losses are entered in terms of MWh, the CO2e associated with those losses will be calculated based on an assumed GHG conversion factor.   The tCO2e are monetised using DECC traded carbon values.</t>
  </si>
  <si>
    <t>All other GHG emissions not associated with losses should be entered in row 33 to avoid double counting.</t>
  </si>
  <si>
    <t xml:space="preserve">http://www.hse.gov.uk/risk/theory/alarpcheck.htm  </t>
  </si>
  <si>
    <t xml:space="preserve">Atypicals Non Sev Weather </t>
  </si>
  <si>
    <t>Atypicals Non Sev Weather (excluded from Totex)</t>
  </si>
  <si>
    <t>Atypicals Non Sev Weather (Non Price Control)</t>
  </si>
  <si>
    <t>Blackstart</t>
  </si>
  <si>
    <t>BT21CN</t>
  </si>
  <si>
    <t>Civil Works Condition Driven</t>
  </si>
  <si>
    <t>Closely Associated Indirects</t>
  </si>
  <si>
    <t>Connection costs outside of the price control</t>
  </si>
  <si>
    <t>Connections within the price control</t>
  </si>
  <si>
    <t>Core BS</t>
  </si>
  <si>
    <t>Core CAI</t>
  </si>
  <si>
    <t>De Minimis</t>
  </si>
  <si>
    <t>Directly remunerated services (excluding connections, other consented activities, legacy meters and de minimis)</t>
  </si>
  <si>
    <t>Dismantlement</t>
  </si>
  <si>
    <t>Diversions (Excluding Rail Electrification)</t>
  </si>
  <si>
    <t>Diversions (Rail Electrification)</t>
  </si>
  <si>
    <t>Environmental Reporting</t>
  </si>
  <si>
    <t>Fault Level Reinforcement</t>
  </si>
  <si>
    <t>Faults</t>
  </si>
  <si>
    <t>Flood Mitigation</t>
  </si>
  <si>
    <t>High  Value Projects DPCR5</t>
  </si>
  <si>
    <t>High  Value Projects RIIO-ED1</t>
  </si>
  <si>
    <t>High  Value Projects RIIO-ED2</t>
  </si>
  <si>
    <t>IFI &amp; LCN Fund</t>
  </si>
  <si>
    <t>Innovation in ED2 (NEW)</t>
  </si>
  <si>
    <t>Inspections</t>
  </si>
  <si>
    <t>IT and Telecoms (Non-Op)</t>
  </si>
  <si>
    <t>IT&amp; Telecoms (Business Support)</t>
  </si>
  <si>
    <t>Legacy meters</t>
  </si>
  <si>
    <t>Legal &amp; Safety</t>
  </si>
  <si>
    <t>Monitoring equipment (Secondary Network)</t>
  </si>
  <si>
    <t>Network Innovation Allowance (NIA)</t>
  </si>
  <si>
    <t>Network Innovation Competition (NIC)</t>
  </si>
  <si>
    <t>Network Operating Costs</t>
  </si>
  <si>
    <t>New Transmission Capacity Charges</t>
  </si>
  <si>
    <t>ONIs</t>
  </si>
  <si>
    <t>Operational IT and telecoms</t>
  </si>
  <si>
    <t>Operational Training (CAI)</t>
  </si>
  <si>
    <t>Other consented Activities</t>
  </si>
  <si>
    <t>Other costs within Price Control</t>
  </si>
  <si>
    <t>Other Non Activity Based Costs</t>
  </si>
  <si>
    <t>Out of Area Networks</t>
  </si>
  <si>
    <t>Overhead Line Clearances</t>
  </si>
  <si>
    <t>Pass through</t>
  </si>
  <si>
    <t>Physical Security</t>
  </si>
  <si>
    <t>Property (Non-Op)</t>
  </si>
  <si>
    <t>Property Mgt</t>
  </si>
  <si>
    <t>QoS &amp; North of Scotland Resilience</t>
  </si>
  <si>
    <t>Refurbishment non NARM</t>
  </si>
  <si>
    <t>Refurbishment NARM</t>
  </si>
  <si>
    <t>Reinforcement (Primary Network)</t>
  </si>
  <si>
    <t>Reinforcement (Secondary Network)</t>
  </si>
  <si>
    <t>Remote Generation Opex</t>
  </si>
  <si>
    <t>Repair and Maintenance</t>
  </si>
  <si>
    <t>Rising and Lateral Mains</t>
  </si>
  <si>
    <t>Severe Weather 1 in 20</t>
  </si>
  <si>
    <t>Shetland</t>
  </si>
  <si>
    <t>Small Tools and Equipment</t>
  </si>
  <si>
    <t>Smart Metering Roll Out</t>
  </si>
  <si>
    <t>Smart Meters</t>
  </si>
  <si>
    <t>Substation Electricity</t>
  </si>
  <si>
    <t>Tree Cutting</t>
  </si>
  <si>
    <t>Vehicles and Transport (CAI)</t>
  </si>
  <si>
    <t>Vehicles and Transport (Non-Op)</t>
  </si>
  <si>
    <t>Visual Amenity</t>
  </si>
  <si>
    <t>Wayleaves</t>
  </si>
  <si>
    <t>Worst Served Customers</t>
  </si>
  <si>
    <t>Whole Systems Cost - Other Electricity Distribution Licensees</t>
  </si>
  <si>
    <t>Whole Systems Cost - Electricity Transmission Licensees</t>
  </si>
  <si>
    <r>
      <t xml:space="preserve">Workings / assumptions used for costing </t>
    </r>
    <r>
      <rPr>
        <b/>
        <sz val="10"/>
        <color rgb="FF0070C0"/>
        <rFont val="Calibri"/>
        <family val="2"/>
        <scheme val="minor"/>
      </rPr>
      <t>Baseline</t>
    </r>
  </si>
  <si>
    <t>Use this sheet to provide details of assumptions and calculation methodology used in CBA model</t>
  </si>
  <si>
    <t>CBA Option 1 - Option 1</t>
  </si>
  <si>
    <t>Term (years from first year of RIIO-ED2)</t>
  </si>
  <si>
    <t>NPV (£m)</t>
  </si>
  <si>
    <t>First year of investment out flow</t>
  </si>
  <si>
    <t xml:space="preserve">Avoided DNO costs </t>
  </si>
  <si>
    <t>Total avoided DNO costs</t>
  </si>
  <si>
    <t>Total DNO net benefits before capitalisation</t>
  </si>
  <si>
    <t>(1) = investment + DNO benefits</t>
  </si>
  <si>
    <t>Capitalisation rates</t>
  </si>
  <si>
    <t>(2)</t>
  </si>
  <si>
    <t>Capitalised investment</t>
  </si>
  <si>
    <t>(3)=(1)x(2)</t>
  </si>
  <si>
    <t>Investment to be expensed</t>
  </si>
  <si>
    <t>(4)=(1)-(3)</t>
  </si>
  <si>
    <t>Depn of 2024 additions</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</si>
  <si>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</si>
  <si>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t>Depn of 2025 additions</t>
  </si>
  <si>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</si>
  <si>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t>Depn of 2026 additions</t>
  </si>
  <si>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</si>
  <si>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t>Depn of 2027 additions</t>
  </si>
  <si>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</si>
  <si>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t>Depn of 2028 additions</t>
  </si>
  <si>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</si>
  <si>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t>Depn of 2029 additions</t>
  </si>
  <si>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</si>
  <si>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t>Depn of 2030 additions</t>
  </si>
  <si>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</si>
  <si>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t>Depn of 2031 additions</t>
  </si>
  <si>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</si>
  <si>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t>Depn of 2032 additions</t>
  </si>
  <si>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</si>
  <si>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t>Depn of 2033 additions</t>
  </si>
  <si>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</si>
  <si>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t>Depn of 2034 additions</t>
  </si>
  <si>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</si>
  <si>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t>Depn of 2035 additions</t>
  </si>
  <si>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</si>
  <si>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t>Depn of 2036 additions</t>
  </si>
  <si>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</si>
  <si>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t>Depn of 2037 additions</t>
  </si>
  <si>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</si>
  <si>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t>Depn of 2038 additions</t>
  </si>
  <si>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</si>
  <si>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t>Depn of 2039 additions</t>
  </si>
  <si>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</si>
  <si>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t>Depn of 2040 additions</t>
  </si>
  <si>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</si>
  <si>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t>Depn of 2041 additions</t>
  </si>
  <si>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</si>
  <si>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t>Depn of 2042 additions</t>
  </si>
  <si>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</si>
  <si>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t>Depn of 2043 additions</t>
  </si>
  <si>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</si>
  <si>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t>Depn of 2044 additions</t>
  </si>
  <si>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</si>
  <si>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t>Depn of 2045 additions</t>
  </si>
  <si>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</si>
  <si>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Depn of 2046 additions</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</si>
  <si>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</si>
  <si>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t>Depn of 2047 additions</t>
  </si>
  <si>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</si>
  <si>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t>Depn of 2048 additions</t>
  </si>
  <si>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</si>
  <si>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t>Depn of 2049 additions</t>
  </si>
  <si>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</si>
  <si>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t>Depn of 2050 additions</t>
  </si>
  <si>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</si>
  <si>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t>Depn of 2051 additions</t>
  </si>
  <si>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</si>
  <si>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t>Depn of 2052 additions</t>
  </si>
  <si>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</si>
  <si>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t>Depn of 2053 additions</t>
  </si>
  <si>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</si>
  <si>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Depreciation</t>
  </si>
  <si>
    <r>
      <t>(5)=∑(5)</t>
    </r>
    <r>
      <rPr>
        <vertAlign val="subscript"/>
        <sz val="10"/>
        <color theme="1"/>
        <rFont val="Gill Sans MT"/>
        <family val="2"/>
      </rPr>
      <t>t</t>
    </r>
  </si>
  <si>
    <t>Opening RAV balance</t>
  </si>
  <si>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</si>
  <si>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Discounted RAV balance</t>
  </si>
  <si>
    <r>
      <t>(6</t>
    </r>
    <r>
      <rPr>
        <vertAlign val="superscript"/>
        <sz val="10"/>
        <color theme="1"/>
        <rFont val="Verdana"/>
        <family val="2"/>
      </rPr>
      <t>D</t>
    </r>
    <r>
      <rPr>
        <sz val="11"/>
        <color theme="1"/>
        <rFont val="Calibri"/>
        <family val="2"/>
        <scheme val="minor"/>
      </rPr>
      <t>)=(6</t>
    </r>
    <r>
      <rPr>
        <vertAlign val="superscript"/>
        <sz val="10"/>
        <color theme="1"/>
        <rFont val="Verdana"/>
        <family val="2"/>
      </rPr>
      <t>cl</t>
    </r>
    <r>
      <rPr>
        <sz val="11"/>
        <color theme="1"/>
        <rFont val="Calibri"/>
        <family val="2"/>
        <scheme val="minor"/>
      </rPr>
      <t>)*(1/1+WACC))</t>
    </r>
  </si>
  <si>
    <t>Closing RAV balance</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</si>
  <si>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</si>
  <si>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</si>
  <si>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</si>
  <si>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Net DNO benefits</t>
  </si>
  <si>
    <t>(7)=(4)+(5)+(6)</t>
  </si>
  <si>
    <t>Societal benefits (£m) i.e. costs avoided</t>
  </si>
  <si>
    <t>Net benefits</t>
  </si>
  <si>
    <t>Discount factor</t>
  </si>
  <si>
    <t>=1/[(1+SRTP)^n]</t>
  </si>
  <si>
    <t>Discount factor (safety)</t>
  </si>
  <si>
    <t>=1/[(1+PTPR)^n]</t>
  </si>
  <si>
    <t>Discounted net benefits</t>
  </si>
  <si>
    <t>Cumulative discounted net benefits</t>
  </si>
  <si>
    <t>Enter values as increments (delta) relative to your reference scenario. Reductions are entered as positive numbers and increases as negative numbers.</t>
  </si>
  <si>
    <t>Societal net benefits (impact relative to business as usual scenario)</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</si>
  <si>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</si>
  <si>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</si>
  <si>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</si>
  <si>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</si>
  <si>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</si>
  <si>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</si>
  <si>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</si>
  <si>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</si>
  <si>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All other GHG emissions not associated with losses should be entered in row 90 to avoid double counting.</t>
  </si>
  <si>
    <t>Refurbishment SDI</t>
  </si>
  <si>
    <t>300sqmm jointing cost</t>
  </si>
  <si>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</si>
  <si>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</si>
  <si>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Input data</t>
  </si>
  <si>
    <t>Cable cost  (£/km)</t>
  </si>
  <si>
    <t>£/km (2020)</t>
  </si>
  <si>
    <t>Losses/km/year (MWh)</t>
  </si>
  <si>
    <t>Formula</t>
  </si>
  <si>
    <t>LV 95sqmm</t>
  </si>
  <si>
    <t>LV 185sqmm</t>
  </si>
  <si>
    <t>LV 300sqmm</t>
  </si>
  <si>
    <t xml:space="preserve">Cost uplift for additional 300sqmm Jointing Cost, transport, manual handling and time </t>
  </si>
  <si>
    <t xml:space="preserve">Cable life </t>
  </si>
  <si>
    <t>years</t>
  </si>
  <si>
    <t>Loss savings per MWh/year</t>
  </si>
  <si>
    <t>per MWh</t>
  </si>
  <si>
    <t>Additional Cost 95 to 185sqmm</t>
  </si>
  <si>
    <t>per meter</t>
  </si>
  <si>
    <t>Additional Cost 95 to 300sqmm</t>
  </si>
  <si>
    <t>Additional Cost 185 to 300sqmm</t>
  </si>
  <si>
    <t>Excavation Cost</t>
  </si>
  <si>
    <t>Loss of life on Cable</t>
  </si>
  <si>
    <t>Total Excavation Cost on top of cable cost</t>
  </si>
  <si>
    <t>Upsize LV 185 vs 95sqmm (new installations)</t>
  </si>
  <si>
    <t>Losses Saving 95 to 185sqmm</t>
  </si>
  <si>
    <t>MWh/km/year</t>
  </si>
  <si>
    <t>Losses saving (40 year life)</t>
  </si>
  <si>
    <t>MWh/km</t>
  </si>
  <si>
    <t>Upsize LV 300 vs 95sqmm (new installations)</t>
  </si>
  <si>
    <t>Losses Saving 95 to 300sqmm</t>
  </si>
  <si>
    <t>Upsize LV 300 vs 185sqmm (new installations)</t>
  </si>
  <si>
    <t>Losses Saving 185 to 300sqmm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</si>
</sst>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_);[Red]\(&quot;£&quot;#,##0.00\)"/>
    <numFmt numFmtId="167" formatCode="0.0%"/>
    <numFmt numFmtId="168" formatCode="#,##0.00;[Red]\(#,##0.00\);\-"/>
    <numFmt numFmtId="169" formatCode="#,##0;[Red]\(#,##0\);\-"/>
    <numFmt numFmtId="170" formatCode="0.000"/>
    <numFmt numFmtId="171" formatCode="[$$-409]#,##0.00"/>
    <numFmt numFmtId="172" formatCode="#,##0.0_);\(#,##0.0\);\-_)"/>
    <numFmt numFmtId="173" formatCode="0.0"/>
    <numFmt numFmtId="174" formatCode="dd\ mmm\ yyyy"/>
    <numFmt numFmtId="175" formatCode="_(* #,##0_);_(* \(#,##0\);_(* &quot;-&quot;_);_(@_)"/>
    <numFmt numFmtId="176" formatCode="0.00000"/>
    <numFmt numFmtId="177" formatCode="0.000%"/>
    <numFmt numFmtId="178" formatCode="0.0000000"/>
    <numFmt numFmtId="179" formatCode="&quot;Whole Life NPV&quot;"/>
    <numFmt numFmtId="180" formatCode="&quot;£&quot;#,##0.00"/>
    <numFmt numFmtId="181" formatCode="&quot;£&quot;#,##0"/>
    <numFmt numFmtId="182" formatCode="#,##0.0"/>
    <numFmt numFmtId="183" formatCode="#,##0.000;[Red]\(#,##0.000\);\-"/>
  </numFmts>
  <fonts count="5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sz val="11"/>
      <name val="Calibri"/>
      <family val="2"/>
      <scheme val="minor"/>
    </font>
    <font>
      <b/>
      <sz val="10"/>
      <color rgb="FF0070C0"/>
      <name val="Gill Sans MT"/>
      <family val="2"/>
    </font>
    <font>
      <b/>
      <sz val="10"/>
      <color theme="0"/>
      <name val="Verdana"/>
      <family val="2"/>
    </font>
    <font>
      <sz val="10"/>
      <color rgb="FFFF0000"/>
      <name val="Verdana"/>
      <family val="2"/>
    </font>
    <font>
      <b/>
      <sz val="10"/>
      <color theme="1"/>
      <name val="Verdana"/>
      <family val="2"/>
    </font>
    <font>
      <sz val="10"/>
      <color theme="0"/>
      <name val="Verdana"/>
      <family val="2"/>
    </font>
    <font>
      <sz val="11"/>
      <name val="CG Omega"/>
      <family val="2"/>
    </font>
    <font>
      <sz val="10"/>
      <name val="Verdana"/>
      <family val="2"/>
    </font>
    <font>
      <b/>
      <sz val="16"/>
      <color theme="0"/>
      <name val="Verdana"/>
      <family val="2"/>
    </font>
    <font>
      <b/>
      <sz val="10"/>
      <name val="Verdana"/>
      <family val="2"/>
    </font>
    <font>
      <u/>
      <sz val="10"/>
      <color theme="0"/>
      <name val="Verdana"/>
      <family val="2"/>
    </font>
    <font>
      <u/>
      <sz val="10"/>
      <name val="Verdana"/>
      <family val="2"/>
    </font>
    <font>
      <b/>
      <sz val="20"/>
      <color theme="0"/>
      <name val="Verdana"/>
      <family val="2"/>
    </font>
    <font>
      <b/>
      <u/>
      <sz val="16"/>
      <color rgb="FFF68220"/>
      <name val="Verdana"/>
      <family val="2"/>
    </font>
    <font>
      <b/>
      <sz val="16"/>
      <color rgb="FFF68220"/>
      <name val="Verdana"/>
      <family val="2"/>
    </font>
    <font>
      <sz val="11"/>
      <color theme="1"/>
      <name val="Verdana"/>
      <family val="2"/>
    </font>
    <font>
      <sz val="8"/>
      <name val="Calibri"/>
      <family val="2"/>
      <scheme val="minor"/>
    </font>
    <font>
      <i/>
      <sz val="10"/>
      <color theme="1"/>
      <name val="Verdana"/>
      <family val="2"/>
    </font>
    <font>
      <sz val="8"/>
      <name val="Verdana"/>
      <family val="2"/>
    </font>
    <font>
      <b/>
      <sz val="9"/>
      <color indexed="81"/>
      <name val="Tahoma"/>
      <family val="2"/>
    </font>
    <font>
      <sz val="9"/>
      <color indexed="81"/>
      <name val="Tahoma"/>
      <family val="2"/>
    </font>
    <font>
      <u/>
      <sz val="8.8000000000000007"/>
      <color theme="10"/>
      <name val="Verdana"/>
      <family val="2"/>
    </font>
    <font>
      <b/>
      <sz val="11"/>
      <color theme="0"/>
      <name val="Verdana"/>
      <family val="2"/>
    </font>
    <font>
      <b/>
      <vertAlign val="subscript"/>
      <sz val="10"/>
      <color theme="0"/>
      <name val="Verdana"/>
      <family val="2"/>
    </font>
    <font>
      <b/>
      <sz val="10"/>
      <color rgb="FF0070C0"/>
      <name val="Calibri"/>
      <family val="2"/>
      <scheme val="minor"/>
    </font>
    <font>
      <b/>
      <sz val="10"/>
      <color rgb="FFFF0000"/>
      <name val="Calibri"/>
      <family val="2"/>
      <scheme val="minor"/>
    </font>
    <font>
      <b/>
      <sz val="10"/>
      <color theme="1"/>
      <name val="Calibri"/>
      <family val="2"/>
      <scheme val="minor"/>
    </font>
    <font>
      <b/>
      <sz val="11"/>
      <color theme="1"/>
      <name val="Verdana"/>
      <family val="2"/>
    </font>
    <font>
      <sz val="10"/>
      <color theme="0" tint="-4.9989318521683403E-2"/>
      <name val="Gill Sans MT"/>
      <family val="2"/>
    </font>
    <font>
      <sz val="10"/>
      <color theme="0" tint="-0.34998626667073579"/>
      <name val="Gill Sans MT"/>
      <family val="2"/>
    </font>
    <font>
      <vertAlign val="superscript"/>
      <sz val="10"/>
      <color theme="1"/>
      <name val="Verdana"/>
      <family val="2"/>
    </font>
    <font>
      <sz val="11"/>
      <name val="Verdana"/>
      <family val="2"/>
    </font>
    <font>
      <sz val="11"/>
      <color theme="1"/>
      <name val="Gill Sans MT"/>
      <family val="2"/>
    </font>
    <font>
      <b/>
      <i/>
      <sz val="10"/>
      <color theme="1"/>
      <name val="Gill Sans MT"/>
      <family val="2"/>
    </font>
    <font>
      <u/>
      <sz val="10"/>
      <color theme="1"/>
      <name val="Verdana"/>
      <family val="2"/>
    </font>
    <font>
      <b/>
      <sz val="11"/>
      <color theme="1"/>
      <name val="Calibri"/>
      <family val="2"/>
      <scheme val="minor"/>
    </font>
    <font>
      <b/>
      <sz val="11"/>
      <color rgb="FF00B05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366092"/>
        <bgColor indexed="64"/>
      </patternFill>
    </fill>
    <fill>
      <patternFill patternType="solid">
        <fgColor rgb="FFFCE5CC"/>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s>
  <borders count="30">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ck">
        <color auto="1"/>
      </top>
      <bottom/>
      <diagonal/>
    </border>
    <border>
      <left style="thin">
        <color indexed="64"/>
      </left>
      <right style="thin">
        <color indexed="64"/>
      </right>
      <top style="thin">
        <color indexed="64"/>
      </top>
      <bottom style="medium">
        <color indexed="64"/>
      </bottom>
      <diagonal/>
    </border>
  </borders>
  <cellStyleXfs count="84">
    <xf numFmtId="0" fontId="0" fillId="0" borderId="0"/>
    <xf numFmtId="9" fontId="6"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6" fillId="0" borderId="0" applyNumberFormat="0" applyFill="0" applyBorder="0" applyAlignment="0" applyProtection="0">
      <alignment vertical="top"/>
      <protection locked="0"/>
    </xf>
    <xf numFmtId="165" fontId="6" fillId="0" borderId="0" applyFont="0" applyFill="0" applyBorder="0" applyAlignment="0" applyProtection="0"/>
    <xf numFmtId="0" fontId="5" fillId="0" borderId="0"/>
    <xf numFmtId="0" fontId="5" fillId="0" borderId="0"/>
    <xf numFmtId="171" fontId="26" fillId="0" borderId="0"/>
    <xf numFmtId="0" fontId="6" fillId="0" borderId="0"/>
    <xf numFmtId="0" fontId="7" fillId="0" borderId="0"/>
    <xf numFmtId="0" fontId="6" fillId="0" borderId="0"/>
    <xf numFmtId="164" fontId="6" fillId="0" borderId="0" applyFont="0" applyFill="0" applyBorder="0" applyAlignment="0" applyProtection="0"/>
    <xf numFmtId="9" fontId="5" fillId="0" borderId="0" applyFont="0" applyFill="0" applyBorder="0" applyAlignment="0" applyProtection="0"/>
    <xf numFmtId="0" fontId="6" fillId="0" borderId="0"/>
    <xf numFmtId="0" fontId="4" fillId="0" borderId="0"/>
    <xf numFmtId="0" fontId="26" fillId="0" borderId="0"/>
    <xf numFmtId="0" fontId="4" fillId="0" borderId="0"/>
    <xf numFmtId="9" fontId="26" fillId="0" borderId="0" applyFont="0" applyFill="0" applyBorder="0" applyAlignment="0" applyProtection="0"/>
    <xf numFmtId="9" fontId="6" fillId="0" borderId="0" applyFont="0" applyFill="0" applyBorder="0" applyAlignment="0" applyProtection="0"/>
    <xf numFmtId="171" fontId="4" fillId="0" borderId="0"/>
    <xf numFmtId="171" fontId="26" fillId="0" borderId="0"/>
    <xf numFmtId="9" fontId="6"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 fillId="0" borderId="0"/>
    <xf numFmtId="171" fontId="2" fillId="0" borderId="0"/>
    <xf numFmtId="172" fontId="9" fillId="2" borderId="0"/>
    <xf numFmtId="172" fontId="48" fillId="15" borderId="0"/>
    <xf numFmtId="9" fontId="2"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9" fontId="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263">
    <xf numFmtId="0" fontId="0" fillId="0" borderId="0" xfId="0"/>
    <xf numFmtId="0" fontId="8" fillId="0" borderId="0" xfId="0" applyFont="1"/>
    <xf numFmtId="0" fontId="9" fillId="0" borderId="0" xfId="0" applyFont="1"/>
    <xf numFmtId="0" fontId="10" fillId="5" borderId="0" xfId="0" applyFont="1" applyFill="1" applyProtection="1">
      <protection locked="0"/>
    </xf>
    <xf numFmtId="0" fontId="10" fillId="4" borderId="7" xfId="0" applyFont="1" applyFill="1" applyBorder="1" applyAlignment="1">
      <alignment horizontal="centerContinuous"/>
    </xf>
    <xf numFmtId="0" fontId="10" fillId="4" borderId="8" xfId="0" applyFont="1" applyFill="1" applyBorder="1" applyAlignment="1">
      <alignment horizontal="centerContinuous"/>
    </xf>
    <xf numFmtId="0" fontId="10" fillId="4" borderId="9" xfId="0" applyFont="1" applyFill="1" applyBorder="1" applyAlignment="1">
      <alignment horizontal="centerContinuous"/>
    </xf>
    <xf numFmtId="0" fontId="9" fillId="0" borderId="0" xfId="0" quotePrefix="1" applyFont="1"/>
    <xf numFmtId="167" fontId="9" fillId="5" borderId="0" xfId="1" applyNumberFormat="1" applyFont="1" applyFill="1" applyBorder="1" applyProtection="1"/>
    <xf numFmtId="0" fontId="10" fillId="0" borderId="6" xfId="0" applyFont="1" applyBorder="1"/>
    <xf numFmtId="0" fontId="10" fillId="0" borderId="0" xfId="0" applyFont="1"/>
    <xf numFmtId="0" fontId="13" fillId="0" borderId="0" xfId="0" applyFont="1"/>
    <xf numFmtId="0" fontId="0" fillId="0" borderId="0" xfId="0" quotePrefix="1"/>
    <xf numFmtId="0" fontId="15" fillId="0" borderId="0" xfId="0" applyFont="1"/>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center" vertical="top" wrapText="1"/>
    </xf>
    <xf numFmtId="0" fontId="9" fillId="0" borderId="3" xfId="0" applyFont="1" applyBorder="1" applyAlignment="1">
      <alignment vertical="top"/>
    </xf>
    <xf numFmtId="0" fontId="9" fillId="0" borderId="3" xfId="0" applyFont="1" applyBorder="1" applyAlignment="1">
      <alignment vertical="top" wrapText="1"/>
    </xf>
    <xf numFmtId="168" fontId="9" fillId="5" borderId="0" xfId="0" applyNumberFormat="1" applyFont="1" applyFill="1" applyProtection="1">
      <protection locked="0"/>
    </xf>
    <xf numFmtId="168" fontId="9" fillId="0" borderId="0" xfId="0" applyNumberFormat="1" applyFont="1" applyProtection="1">
      <protection locked="0"/>
    </xf>
    <xf numFmtId="10" fontId="9" fillId="5" borderId="0" xfId="1" applyNumberFormat="1" applyFont="1" applyFill="1" applyBorder="1" applyProtection="1">
      <protection locked="0"/>
    </xf>
    <xf numFmtId="3" fontId="9" fillId="5" borderId="0" xfId="1" applyNumberFormat="1" applyFont="1" applyFill="1" applyBorder="1" applyProtection="1">
      <protection locked="0"/>
    </xf>
    <xf numFmtId="169" fontId="9" fillId="5" borderId="0" xfId="0" applyNumberFormat="1" applyFont="1" applyFill="1" applyProtection="1">
      <protection locked="0"/>
    </xf>
    <xf numFmtId="166" fontId="10" fillId="0" borderId="14" xfId="0" applyNumberFormat="1" applyFont="1" applyBorder="1"/>
    <xf numFmtId="0" fontId="10" fillId="0" borderId="10" xfId="0" applyFont="1" applyBorder="1" applyAlignment="1">
      <alignment horizontal="center" wrapText="1"/>
    </xf>
    <xf numFmtId="0" fontId="10" fillId="0" borderId="13" xfId="0" applyFont="1" applyBorder="1" applyAlignment="1">
      <alignment horizontal="center" wrapText="1"/>
    </xf>
    <xf numFmtId="3" fontId="10" fillId="2" borderId="11" xfId="0" applyNumberFormat="1" applyFont="1" applyFill="1" applyBorder="1" applyAlignment="1">
      <alignment horizontal="center"/>
    </xf>
    <xf numFmtId="3" fontId="10" fillId="0" borderId="11" xfId="0" applyNumberFormat="1" applyFont="1" applyBorder="1" applyAlignment="1">
      <alignment horizontal="center"/>
    </xf>
    <xf numFmtId="0" fontId="19" fillId="0" borderId="0" xfId="0" applyFont="1"/>
    <xf numFmtId="0" fontId="20" fillId="0" borderId="0" xfId="0" quotePrefix="1" applyFont="1"/>
    <xf numFmtId="168" fontId="10" fillId="3" borderId="6" xfId="0" applyNumberFormat="1" applyFont="1" applyFill="1" applyBorder="1" applyProtection="1">
      <protection locked="0"/>
    </xf>
    <xf numFmtId="168" fontId="10" fillId="2" borderId="0" xfId="0" applyNumberFormat="1" applyFont="1" applyFill="1"/>
    <xf numFmtId="168" fontId="9" fillId="0" borderId="0" xfId="0" applyNumberFormat="1" applyFont="1"/>
    <xf numFmtId="168" fontId="10" fillId="0" borderId="1" xfId="0" applyNumberFormat="1" applyFont="1" applyBorder="1"/>
    <xf numFmtId="0" fontId="9" fillId="0" borderId="6" xfId="0" applyFont="1" applyBorder="1"/>
    <xf numFmtId="0" fontId="9" fillId="0" borderId="6" xfId="0" quotePrefix="1" applyFont="1" applyBorder="1"/>
    <xf numFmtId="168" fontId="9" fillId="3" borderId="6" xfId="0" applyNumberFormat="1" applyFont="1" applyFill="1" applyBorder="1" applyProtection="1">
      <protection locked="0"/>
    </xf>
    <xf numFmtId="0" fontId="9" fillId="0" borderId="0" xfId="0" applyFont="1" applyAlignment="1">
      <alignment vertical="center"/>
    </xf>
    <xf numFmtId="168" fontId="9" fillId="5" borderId="0" xfId="0" applyNumberFormat="1" applyFont="1" applyFill="1" applyAlignment="1" applyProtection="1">
      <alignment vertical="center"/>
      <protection locked="0"/>
    </xf>
    <xf numFmtId="166" fontId="9" fillId="0" borderId="3" xfId="0" applyNumberFormat="1" applyFont="1" applyBorder="1" applyAlignment="1">
      <alignment horizontal="center" vertical="top"/>
    </xf>
    <xf numFmtId="166" fontId="9" fillId="0" borderId="3" xfId="0" applyNumberFormat="1" applyFont="1" applyBorder="1" applyAlignment="1">
      <alignment horizontal="left" vertical="top"/>
    </xf>
    <xf numFmtId="168" fontId="9" fillId="3" borderId="0" xfId="0" applyNumberFormat="1" applyFont="1" applyFill="1" applyProtection="1">
      <protection locked="0"/>
    </xf>
    <xf numFmtId="3" fontId="9" fillId="5" borderId="0" xfId="0" applyNumberFormat="1" applyFont="1" applyFill="1"/>
    <xf numFmtId="0" fontId="17" fillId="0" borderId="0" xfId="6" applyFont="1" applyAlignment="1" applyProtection="1">
      <alignment vertical="top"/>
    </xf>
    <xf numFmtId="168" fontId="9" fillId="0" borderId="0" xfId="0" applyNumberFormat="1" applyFont="1" applyAlignment="1" applyProtection="1">
      <alignment horizontal="right"/>
      <protection locked="0"/>
    </xf>
    <xf numFmtId="0" fontId="12" fillId="0" borderId="0" xfId="0" applyFont="1"/>
    <xf numFmtId="165" fontId="9" fillId="0" borderId="0" xfId="7" applyFont="1" applyBorder="1" applyProtection="1"/>
    <xf numFmtId="168" fontId="9" fillId="3" borderId="3" xfId="0" applyNumberFormat="1" applyFont="1" applyFill="1" applyBorder="1" applyAlignment="1" applyProtection="1">
      <alignment horizontal="left"/>
      <protection locked="0"/>
    </xf>
    <xf numFmtId="0" fontId="9" fillId="0" borderId="0" xfId="0" applyFont="1" applyAlignment="1">
      <alignment vertical="top"/>
    </xf>
    <xf numFmtId="0" fontId="18" fillId="0" borderId="0" xfId="0" applyFont="1"/>
    <xf numFmtId="168" fontId="9" fillId="5" borderId="3" xfId="0" applyNumberFormat="1" applyFont="1" applyFill="1" applyBorder="1" applyAlignment="1" applyProtection="1">
      <alignment horizontal="left"/>
      <protection locked="0"/>
    </xf>
    <xf numFmtId="3" fontId="9" fillId="2" borderId="3" xfId="0" applyNumberFormat="1" applyFont="1" applyFill="1" applyBorder="1" applyAlignment="1">
      <alignment horizontal="left"/>
    </xf>
    <xf numFmtId="0" fontId="9" fillId="0" borderId="3" xfId="0" applyFont="1" applyBorder="1" applyAlignment="1">
      <alignment horizontal="left"/>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4" fillId="0" borderId="0" xfId="0" applyFont="1"/>
    <xf numFmtId="0" fontId="10" fillId="7" borderId="0" xfId="0" applyFont="1" applyFill="1"/>
    <xf numFmtId="0" fontId="9" fillId="7" borderId="0" xfId="0" applyFont="1" applyFill="1"/>
    <xf numFmtId="0" fontId="10" fillId="7" borderId="18" xfId="0" applyFont="1" applyFill="1" applyBorder="1"/>
    <xf numFmtId="0" fontId="9" fillId="7" borderId="18" xfId="0" applyFont="1" applyFill="1" applyBorder="1"/>
    <xf numFmtId="0" fontId="9" fillId="0" borderId="24" xfId="0" applyFont="1" applyBorder="1" applyAlignment="1">
      <alignment vertical="center"/>
    </xf>
    <xf numFmtId="0" fontId="9" fillId="0" borderId="6" xfId="0" applyFont="1" applyBorder="1" applyAlignment="1">
      <alignment vertical="center"/>
    </xf>
    <xf numFmtId="0" fontId="16" fillId="0" borderId="0" xfId="6" applyAlignment="1" applyProtection="1">
      <alignment vertical="top"/>
    </xf>
    <xf numFmtId="0" fontId="9" fillId="0" borderId="6" xfId="0" quotePrefix="1" applyFont="1" applyBorder="1" applyAlignment="1">
      <alignment vertical="center"/>
    </xf>
    <xf numFmtId="0" fontId="5" fillId="0" borderId="0" xfId="9"/>
    <xf numFmtId="0" fontId="25" fillId="9" borderId="0" xfId="11" applyFont="1" applyFill="1"/>
    <xf numFmtId="0" fontId="27" fillId="10" borderId="0" xfId="11" applyFont="1" applyFill="1"/>
    <xf numFmtId="0" fontId="29" fillId="10" borderId="0" xfId="11" applyFont="1" applyFill="1"/>
    <xf numFmtId="0" fontId="27" fillId="9" borderId="0" xfId="11" applyFont="1" applyFill="1"/>
    <xf numFmtId="172" fontId="30" fillId="9" borderId="0" xfId="11" applyNumberFormat="1" applyFont="1" applyFill="1" applyAlignment="1">
      <alignment vertical="center"/>
    </xf>
    <xf numFmtId="172" fontId="31" fillId="10" borderId="0" xfId="11" applyNumberFormat="1" applyFont="1" applyFill="1" applyAlignment="1">
      <alignment vertical="center"/>
    </xf>
    <xf numFmtId="173" fontId="22" fillId="9" borderId="0" xfId="11" applyNumberFormat="1" applyFont="1" applyFill="1" applyAlignment="1">
      <alignment horizontal="left"/>
    </xf>
    <xf numFmtId="0" fontId="6" fillId="0" borderId="0" xfId="11"/>
    <xf numFmtId="0" fontId="29" fillId="0" borderId="3" xfId="11" applyFont="1" applyBorder="1" applyAlignment="1">
      <alignment horizontal="center" vertical="center"/>
    </xf>
    <xf numFmtId="0" fontId="29" fillId="0" borderId="3" xfId="11" applyFont="1" applyBorder="1" applyAlignment="1">
      <alignment horizontal="centerContinuous" vertical="center"/>
    </xf>
    <xf numFmtId="175" fontId="6" fillId="11" borderId="3" xfId="11" applyNumberFormat="1" applyFill="1" applyBorder="1" applyAlignment="1">
      <alignment horizontal="left" vertical="center" wrapText="1"/>
    </xf>
    <xf numFmtId="0" fontId="25" fillId="12" borderId="0" xfId="9" applyFont="1" applyFill="1"/>
    <xf numFmtId="0" fontId="22" fillId="12" borderId="0" xfId="9" applyFont="1" applyFill="1"/>
    <xf numFmtId="0" fontId="33" fillId="0" borderId="0" xfId="9" applyFont="1"/>
    <xf numFmtId="0" fontId="34" fillId="0" borderId="0" xfId="9" applyFont="1"/>
    <xf numFmtId="0" fontId="27" fillId="0" borderId="0" xfId="9" applyFont="1"/>
    <xf numFmtId="0" fontId="27" fillId="0" borderId="0" xfId="9" quotePrefix="1" applyFont="1"/>
    <xf numFmtId="0" fontId="29" fillId="0" borderId="0" xfId="9" applyFont="1" applyAlignment="1">
      <alignment horizontal="left" indent="3"/>
    </xf>
    <xf numFmtId="0" fontId="27" fillId="0" borderId="0" xfId="9" applyFont="1" applyAlignment="1">
      <alignment horizontal="left"/>
    </xf>
    <xf numFmtId="0" fontId="28" fillId="9" borderId="0" xfId="9" applyFont="1" applyFill="1"/>
    <xf numFmtId="0" fontId="27" fillId="2" borderId="3" xfId="12" applyFont="1" applyFill="1" applyBorder="1" applyAlignment="1">
      <alignment horizontal="center" vertical="center"/>
    </xf>
    <xf numFmtId="2" fontId="27" fillId="2" borderId="3" xfId="12" applyNumberFormat="1" applyFont="1" applyFill="1" applyBorder="1" applyAlignment="1">
      <alignment horizontal="center" vertical="center"/>
    </xf>
    <xf numFmtId="170" fontId="27" fillId="2" borderId="3" xfId="12" applyNumberFormat="1" applyFont="1" applyFill="1" applyBorder="1" applyAlignment="1">
      <alignment horizontal="center" vertical="center"/>
    </xf>
    <xf numFmtId="0" fontId="24" fillId="0" borderId="0" xfId="13" applyFont="1"/>
    <xf numFmtId="0" fontId="23" fillId="0" borderId="0" xfId="9" applyFont="1"/>
    <xf numFmtId="0" fontId="37" fillId="0" borderId="0" xfId="13" applyFont="1"/>
    <xf numFmtId="0" fontId="38" fillId="0" borderId="0" xfId="13" applyFont="1" applyAlignment="1">
      <alignment horizontal="left" vertical="center"/>
    </xf>
    <xf numFmtId="0" fontId="23" fillId="0" borderId="0" xfId="13" applyFont="1"/>
    <xf numFmtId="0" fontId="27" fillId="0" borderId="0" xfId="4" applyFont="1"/>
    <xf numFmtId="0" fontId="29" fillId="0" borderId="0" xfId="4" applyFont="1" applyAlignment="1">
      <alignment horizontal="center"/>
    </xf>
    <xf numFmtId="2" fontId="23" fillId="2" borderId="3" xfId="12" applyNumberFormat="1" applyFont="1" applyFill="1" applyBorder="1" applyAlignment="1">
      <alignment horizontal="center" vertical="center"/>
    </xf>
    <xf numFmtId="0" fontId="4" fillId="0" borderId="0" xfId="16" applyFont="1"/>
    <xf numFmtId="0" fontId="6" fillId="0" borderId="0" xfId="16"/>
    <xf numFmtId="9" fontId="27" fillId="0" borderId="0" xfId="20" applyFont="1" applyFill="1" applyBorder="1" applyAlignment="1">
      <alignment horizontal="center"/>
    </xf>
    <xf numFmtId="10" fontId="27" fillId="0" borderId="0" xfId="21" applyNumberFormat="1" applyFont="1" applyFill="1" applyBorder="1"/>
    <xf numFmtId="0" fontId="27" fillId="0" borderId="0" xfId="18" applyFont="1"/>
    <xf numFmtId="1" fontId="27" fillId="0" borderId="0" xfId="16" applyNumberFormat="1" applyFont="1" applyAlignment="1">
      <alignment vertical="center"/>
    </xf>
    <xf numFmtId="0" fontId="27" fillId="0" borderId="0" xfId="18" applyFont="1" applyAlignment="1">
      <alignment horizontal="center"/>
    </xf>
    <xf numFmtId="0" fontId="4" fillId="0" borderId="0" xfId="19"/>
    <xf numFmtId="2" fontId="27" fillId="0" borderId="0" xfId="18" applyNumberFormat="1" applyFont="1"/>
    <xf numFmtId="170" fontId="27" fillId="0" borderId="0" xfId="18" applyNumberFormat="1" applyFont="1"/>
    <xf numFmtId="0" fontId="3" fillId="0" borderId="0" xfId="9" applyFont="1"/>
    <xf numFmtId="2" fontId="35" fillId="0" borderId="0" xfId="13" applyNumberFormat="1" applyFont="1"/>
    <xf numFmtId="2" fontId="41" fillId="0" borderId="0" xfId="6" applyNumberFormat="1" applyFont="1" applyAlignment="1" applyProtection="1"/>
    <xf numFmtId="0" fontId="3" fillId="0" borderId="0" xfId="9" applyFont="1" applyAlignment="1">
      <alignment horizontal="center" vertical="center"/>
    </xf>
    <xf numFmtId="0" fontId="41" fillId="0" borderId="0" xfId="6" applyFont="1" applyAlignment="1" applyProtection="1"/>
    <xf numFmtId="0" fontId="35" fillId="0" borderId="0" xfId="13" applyFont="1" applyAlignment="1">
      <alignment horizontal="center" vertical="center"/>
    </xf>
    <xf numFmtId="0" fontId="41" fillId="0" borderId="0" xfId="6" applyFont="1" applyFill="1" applyAlignment="1" applyProtection="1"/>
    <xf numFmtId="0" fontId="35" fillId="0" borderId="0" xfId="13" applyFont="1"/>
    <xf numFmtId="2" fontId="35" fillId="2" borderId="3" xfId="14" applyNumberFormat="1" applyFont="1" applyFill="1" applyBorder="1" applyAlignment="1" applyProtection="1">
      <alignment horizontal="center" vertical="center"/>
    </xf>
    <xf numFmtId="10" fontId="35" fillId="2" borderId="3" xfId="13" applyNumberFormat="1" applyFont="1" applyFill="1" applyBorder="1" applyAlignment="1">
      <alignment horizontal="center" vertical="center"/>
    </xf>
    <xf numFmtId="0" fontId="41" fillId="0" borderId="0" xfId="6" applyFont="1" applyFill="1" applyAlignment="1" applyProtection="1">
      <alignment vertical="center"/>
    </xf>
    <xf numFmtId="0" fontId="35" fillId="2" borderId="3" xfId="14" applyNumberFormat="1" applyFont="1" applyFill="1" applyBorder="1" applyAlignment="1" applyProtection="1">
      <alignment horizontal="center" vertical="center"/>
    </xf>
    <xf numFmtId="0" fontId="27" fillId="0" borderId="0" xfId="0" applyFont="1"/>
    <xf numFmtId="177" fontId="35" fillId="2" borderId="3" xfId="13" applyNumberFormat="1" applyFont="1" applyFill="1" applyBorder="1" applyAlignment="1">
      <alignment horizontal="center" vertical="center"/>
    </xf>
    <xf numFmtId="0" fontId="35" fillId="2" borderId="3" xfId="13" applyFont="1" applyFill="1" applyBorder="1" applyAlignment="1">
      <alignment horizontal="center" vertical="center"/>
    </xf>
    <xf numFmtId="2" fontId="35" fillId="2" borderId="3" xfId="13" applyNumberFormat="1" applyFont="1" applyFill="1" applyBorder="1" applyAlignment="1">
      <alignment horizontal="center" vertical="center"/>
    </xf>
    <xf numFmtId="176" fontId="35" fillId="2" borderId="3" xfId="13" applyNumberFormat="1" applyFont="1" applyFill="1" applyBorder="1" applyAlignment="1">
      <alignment horizontal="center" vertical="center"/>
    </xf>
    <xf numFmtId="0" fontId="41" fillId="0" borderId="0" xfId="6" applyFont="1" applyFill="1" applyBorder="1" applyAlignment="1" applyProtection="1">
      <alignment horizontal="left"/>
    </xf>
    <xf numFmtId="2" fontId="35" fillId="0" borderId="0" xfId="13" applyNumberFormat="1" applyFont="1" applyAlignment="1">
      <alignment horizontal="center"/>
    </xf>
    <xf numFmtId="0" fontId="35" fillId="0" borderId="0" xfId="13" applyFont="1" applyAlignment="1">
      <alignment wrapText="1"/>
    </xf>
    <xf numFmtId="0" fontId="41" fillId="0" borderId="0" xfId="6" applyFont="1" applyAlignment="1" applyProtection="1">
      <alignment vertical="top"/>
    </xf>
    <xf numFmtId="0" fontId="9" fillId="3" borderId="0" xfId="0" applyFont="1" applyFill="1"/>
    <xf numFmtId="0" fontId="42" fillId="9" borderId="0" xfId="11" applyFont="1" applyFill="1"/>
    <xf numFmtId="0" fontId="32" fillId="9" borderId="0" xfId="11" applyFont="1" applyFill="1"/>
    <xf numFmtId="0" fontId="32" fillId="12" borderId="0" xfId="9" applyFont="1" applyFill="1"/>
    <xf numFmtId="0" fontId="25" fillId="9" borderId="21" xfId="0" applyFont="1" applyFill="1" applyBorder="1" applyAlignment="1">
      <alignment horizontal="center" vertical="top" wrapText="1"/>
    </xf>
    <xf numFmtId="0" fontId="25" fillId="9" borderId="0" xfId="0" applyFont="1" applyFill="1"/>
    <xf numFmtId="0" fontId="22" fillId="9" borderId="0" xfId="9" applyFont="1" applyFill="1"/>
    <xf numFmtId="0" fontId="22" fillId="9" borderId="3" xfId="9" applyFont="1" applyFill="1" applyBorder="1" applyAlignment="1">
      <alignment wrapText="1"/>
    </xf>
    <xf numFmtId="178" fontId="35" fillId="0" borderId="0" xfId="13" applyNumberFormat="1" applyFont="1"/>
    <xf numFmtId="0" fontId="10" fillId="0" borderId="28" xfId="0" applyFont="1" applyBorder="1"/>
    <xf numFmtId="169" fontId="9" fillId="5" borderId="28" xfId="0" applyNumberFormat="1" applyFont="1" applyFill="1" applyBorder="1" applyProtection="1">
      <protection locked="0"/>
    </xf>
    <xf numFmtId="0" fontId="9" fillId="0" borderId="28" xfId="0" applyFont="1" applyBorder="1"/>
    <xf numFmtId="2" fontId="16" fillId="0" borderId="0" xfId="6" applyNumberFormat="1" applyAlignment="1" applyProtection="1"/>
    <xf numFmtId="173" fontId="32" fillId="12" borderId="0" xfId="9" applyNumberFormat="1" applyFont="1" applyFill="1"/>
    <xf numFmtId="0" fontId="35" fillId="0" borderId="3" xfId="0" applyFont="1" applyBorder="1"/>
    <xf numFmtId="0" fontId="35" fillId="0" borderId="3" xfId="16" applyFont="1" applyBorder="1"/>
    <xf numFmtId="173" fontId="35" fillId="0" borderId="3" xfId="0" applyNumberFormat="1" applyFont="1" applyBorder="1"/>
    <xf numFmtId="0" fontId="47" fillId="0" borderId="3" xfId="0" applyFont="1" applyBorder="1"/>
    <xf numFmtId="0" fontId="29" fillId="2" borderId="3" xfId="12" applyFont="1" applyFill="1" applyBorder="1" applyAlignment="1">
      <alignment horizontal="center" vertical="center"/>
    </xf>
    <xf numFmtId="173" fontId="47" fillId="0" borderId="3" xfId="0" applyNumberFormat="1" applyFont="1" applyBorder="1"/>
    <xf numFmtId="0" fontId="47" fillId="0" borderId="3" xfId="16" applyFont="1" applyBorder="1"/>
    <xf numFmtId="10" fontId="9" fillId="0" borderId="0" xfId="0" applyNumberFormat="1" applyFont="1"/>
    <xf numFmtId="3" fontId="9" fillId="0" borderId="1" xfId="0" applyNumberFormat="1" applyFont="1" applyBorder="1" applyAlignment="1">
      <alignment horizontal="center"/>
    </xf>
    <xf numFmtId="0" fontId="9" fillId="0" borderId="0" xfId="0" applyFont="1" applyAlignment="1">
      <alignment horizontal="center"/>
    </xf>
    <xf numFmtId="179" fontId="10" fillId="2" borderId="11" xfId="0" applyNumberFormat="1" applyFont="1" applyFill="1" applyBorder="1" applyAlignment="1">
      <alignment horizontal="center"/>
    </xf>
    <xf numFmtId="0" fontId="19" fillId="7" borderId="18" xfId="0" applyFont="1" applyFill="1" applyBorder="1"/>
    <xf numFmtId="0" fontId="10" fillId="2" borderId="11" xfId="0" applyFont="1" applyFill="1" applyBorder="1" applyAlignment="1">
      <alignment horizontal="center"/>
    </xf>
    <xf numFmtId="0" fontId="51" fillId="8" borderId="3" xfId="15" applyNumberFormat="1" applyFont="1" applyFill="1" applyBorder="1" applyAlignment="1" applyProtection="1">
      <alignment horizontal="center" vertical="center"/>
      <protection locked="0"/>
    </xf>
    <xf numFmtId="9" fontId="51" fillId="8" borderId="3" xfId="15" applyFont="1" applyFill="1" applyBorder="1" applyAlignment="1" applyProtection="1">
      <alignment horizontal="center" vertical="center"/>
      <protection locked="0"/>
    </xf>
    <xf numFmtId="0" fontId="51" fillId="0" borderId="0" xfId="13" applyFont="1" applyAlignment="1">
      <alignment wrapText="1"/>
    </xf>
    <xf numFmtId="0" fontId="35" fillId="0" borderId="0" xfId="9" applyFont="1"/>
    <xf numFmtId="0" fontId="51" fillId="0" borderId="0" xfId="0" applyFont="1"/>
    <xf numFmtId="0" fontId="52" fillId="0" borderId="12" xfId="0" applyFont="1" applyBorder="1" applyAlignment="1">
      <alignment horizontal="left"/>
    </xf>
    <xf numFmtId="9" fontId="51" fillId="8" borderId="29" xfId="15" applyFont="1" applyFill="1" applyBorder="1" applyAlignment="1" applyProtection="1">
      <alignment horizontal="center" vertical="center"/>
      <protection locked="0"/>
    </xf>
    <xf numFmtId="0" fontId="29" fillId="14" borderId="3" xfId="12" applyFont="1" applyFill="1" applyBorder="1" applyAlignment="1">
      <alignment horizontal="center" vertical="center" wrapText="1"/>
    </xf>
    <xf numFmtId="14" fontId="22" fillId="9" borderId="3" xfId="9" applyNumberFormat="1" applyFont="1" applyFill="1" applyBorder="1" applyAlignment="1">
      <alignment wrapText="1"/>
    </xf>
    <xf numFmtId="0" fontId="47" fillId="0" borderId="0" xfId="16" applyFont="1"/>
    <xf numFmtId="174" fontId="9" fillId="0" borderId="3" xfId="0" applyNumberFormat="1" applyFont="1" applyBorder="1" applyAlignment="1">
      <alignment vertical="center"/>
    </xf>
    <xf numFmtId="0" fontId="9" fillId="0" borderId="3" xfId="0" applyFont="1" applyBorder="1" applyAlignment="1">
      <alignment vertical="center"/>
    </xf>
    <xf numFmtId="172" fontId="9" fillId="0" borderId="3" xfId="36" applyFill="1" applyBorder="1" applyAlignment="1">
      <alignment vertical="center"/>
    </xf>
    <xf numFmtId="172" fontId="9" fillId="0" borderId="3" xfId="0" applyNumberFormat="1" applyFont="1" applyBorder="1" applyAlignment="1">
      <alignment vertical="center"/>
    </xf>
    <xf numFmtId="0" fontId="19" fillId="0" borderId="3" xfId="0" applyFont="1" applyBorder="1"/>
    <xf numFmtId="173" fontId="18" fillId="0" borderId="3" xfId="0" applyNumberFormat="1" applyFont="1" applyBorder="1"/>
    <xf numFmtId="170" fontId="18" fillId="0" borderId="3" xfId="0" applyNumberFormat="1" applyFont="1" applyBorder="1"/>
    <xf numFmtId="177" fontId="18" fillId="0" borderId="3" xfId="38" applyNumberFormat="1" applyFont="1" applyBorder="1"/>
    <xf numFmtId="177" fontId="49" fillId="0" borderId="3" xfId="38" applyNumberFormat="1" applyFont="1" applyBorder="1"/>
    <xf numFmtId="10" fontId="49" fillId="0" borderId="3" xfId="38" applyNumberFormat="1" applyFont="1" applyBorder="1"/>
    <xf numFmtId="0" fontId="9" fillId="0" borderId="3" xfId="0" applyFont="1" applyBorder="1"/>
    <xf numFmtId="0" fontId="0" fillId="0" borderId="3" xfId="0" applyBorder="1"/>
    <xf numFmtId="177" fontId="18" fillId="3" borderId="3" xfId="0" applyNumberFormat="1" applyFont="1" applyFill="1" applyBorder="1"/>
    <xf numFmtId="0" fontId="53" fillId="0" borderId="0" xfId="0" applyFont="1"/>
    <xf numFmtId="169" fontId="10" fillId="5" borderId="28" xfId="0" applyNumberFormat="1" applyFont="1" applyFill="1" applyBorder="1" applyProtection="1">
      <protection locked="0"/>
    </xf>
    <xf numFmtId="10" fontId="18" fillId="0" borderId="3" xfId="38" applyNumberFormat="1" applyFont="1" applyBorder="1"/>
    <xf numFmtId="3" fontId="9" fillId="0" borderId="0" xfId="0" applyNumberFormat="1" applyFont="1" applyAlignment="1">
      <alignment horizontal="center"/>
    </xf>
    <xf numFmtId="175" fontId="1" fillId="11" borderId="3" xfId="11" applyNumberFormat="1" applyFont="1" applyFill="1" applyBorder="1" applyAlignment="1">
      <alignment horizontal="left" wrapText="1"/>
    </xf>
    <xf numFmtId="175" fontId="1" fillId="11" borderId="22" xfId="11" applyNumberFormat="1" applyFont="1" applyFill="1" applyBorder="1" applyAlignment="1">
      <alignment horizontal="left" wrapText="1"/>
    </xf>
    <xf numFmtId="14" fontId="1" fillId="11" borderId="3" xfId="11" applyNumberFormat="1" applyFont="1" applyFill="1" applyBorder="1" applyAlignment="1">
      <alignment horizontal="left"/>
    </xf>
    <xf numFmtId="0" fontId="1" fillId="3" borderId="0" xfId="52" applyFill="1"/>
    <xf numFmtId="14" fontId="1" fillId="11" borderId="3" xfId="11" applyNumberFormat="1" applyFont="1" applyFill="1" applyBorder="1" applyAlignment="1">
      <alignment horizontal="left" wrapText="1"/>
    </xf>
    <xf numFmtId="14" fontId="1" fillId="11" borderId="3" xfId="11" applyNumberFormat="1" applyFont="1" applyFill="1" applyBorder="1" applyAlignment="1">
      <alignment horizontal="center"/>
    </xf>
    <xf numFmtId="2" fontId="1" fillId="11" borderId="3" xfId="11" applyNumberFormat="1" applyFont="1" applyFill="1" applyBorder="1" applyAlignment="1">
      <alignment horizontal="center"/>
    </xf>
    <xf numFmtId="0" fontId="1" fillId="8" borderId="0" xfId="0" applyFont="1" applyFill="1" applyAlignment="1">
      <alignment vertical="center"/>
    </xf>
    <xf numFmtId="4" fontId="56" fillId="0" borderId="0" xfId="0" applyNumberFormat="1" applyFont="1"/>
    <xf numFmtId="181" fontId="0" fillId="0" borderId="0" xfId="0" applyNumberFormat="1"/>
    <xf numFmtId="0" fontId="55" fillId="0" borderId="0" xfId="0" applyFont="1"/>
    <xf numFmtId="180" fontId="0" fillId="0" borderId="0" xfId="0" applyNumberFormat="1"/>
    <xf numFmtId="0" fontId="0" fillId="0" borderId="0" xfId="0" applyAlignment="1">
      <alignment horizontal="left"/>
    </xf>
    <xf numFmtId="173" fontId="0" fillId="0" borderId="0" xfId="0" applyNumberFormat="1"/>
    <xf numFmtId="182" fontId="0" fillId="0" borderId="0" xfId="0" applyNumberFormat="1"/>
    <xf numFmtId="182" fontId="56" fillId="0" borderId="0" xfId="0" applyNumberFormat="1" applyFont="1"/>
    <xf numFmtId="183" fontId="9" fillId="5" borderId="0" xfId="0" applyNumberFormat="1" applyFont="1" applyFill="1" applyAlignment="1" applyProtection="1">
      <alignment vertical="center"/>
      <protection locked="0"/>
    </xf>
    <xf numFmtId="0" fontId="0" fillId="17" borderId="0" xfId="0" applyFill="1"/>
    <xf numFmtId="180" fontId="0" fillId="4" borderId="0" xfId="0" applyNumberFormat="1" applyFill="1"/>
    <xf numFmtId="180" fontId="0" fillId="18" borderId="0" xfId="0" applyNumberFormat="1" applyFill="1"/>
    <xf numFmtId="173" fontId="0" fillId="4" borderId="0" xfId="0" applyNumberFormat="1" applyFill="1"/>
    <xf numFmtId="4" fontId="20" fillId="4" borderId="0" xfId="0" applyNumberFormat="1" applyFont="1" applyFill="1"/>
    <xf numFmtId="0" fontId="0" fillId="4" borderId="0" xfId="0" applyFill="1"/>
    <xf numFmtId="9" fontId="38" fillId="8" borderId="3" xfId="15" applyFont="1" applyFill="1" applyBorder="1" applyAlignment="1" applyProtection="1">
      <alignment horizontal="center" vertical="center"/>
      <protection locked="0"/>
    </xf>
    <xf numFmtId="0" fontId="9" fillId="0" borderId="0" xfId="0" applyFont="1" applyAlignment="1">
      <alignment wrapText="1"/>
    </xf>
    <xf numFmtId="6" fontId="9" fillId="0" borderId="0" xfId="0" applyNumberFormat="1" applyFont="1"/>
    <xf numFmtId="8" fontId="9" fillId="0" borderId="0" xfId="0" applyNumberFormat="1" applyFont="1"/>
    <xf numFmtId="180" fontId="7" fillId="17" borderId="0" xfId="80" applyNumberFormat="1" applyFont="1" applyFill="1" applyBorder="1"/>
    <xf numFmtId="182" fontId="0" fillId="17" borderId="0" xfId="0" applyNumberFormat="1" applyFill="1"/>
    <xf numFmtId="0" fontId="35" fillId="13" borderId="25" xfId="9" applyFont="1" applyFill="1" applyBorder="1" applyAlignment="1">
      <alignment horizontal="center" vertical="center" wrapText="1"/>
    </xf>
    <xf numFmtId="0" fontId="35" fillId="13" borderId="26" xfId="9" applyFont="1" applyFill="1" applyBorder="1" applyAlignment="1">
      <alignment horizontal="center" vertical="center" wrapText="1"/>
    </xf>
    <xf numFmtId="0" fontId="9" fillId="0" borderId="0" xfId="0" applyFont="1" applyAlignment="1">
      <alignment horizontal="left" vertical="top" wrapText="1"/>
    </xf>
    <xf numFmtId="0" fontId="9" fillId="0" borderId="7" xfId="0" applyFont="1" applyBorder="1" applyAlignment="1">
      <alignment horizontal="left"/>
    </xf>
    <xf numFmtId="0" fontId="9" fillId="0" borderId="9" xfId="0" applyFont="1" applyBorder="1" applyAlignment="1">
      <alignment horizontal="left"/>
    </xf>
    <xf numFmtId="0" fontId="9" fillId="0" borderId="3" xfId="0" applyFont="1" applyBorder="1" applyAlignment="1">
      <alignment horizontal="center" vertical="top" wrapText="1"/>
    </xf>
    <xf numFmtId="0" fontId="9" fillId="0" borderId="15"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7" xfId="0" applyFont="1" applyBorder="1" applyAlignment="1">
      <alignment horizontal="left" vertical="top"/>
    </xf>
    <xf numFmtId="0" fontId="9" fillId="0" borderId="9" xfId="0" applyFont="1" applyBorder="1" applyAlignment="1">
      <alignment horizontal="left" vertical="top"/>
    </xf>
    <xf numFmtId="0" fontId="25" fillId="9" borderId="17" xfId="0" applyFont="1" applyFill="1" applyBorder="1" applyAlignment="1">
      <alignment horizontal="center" vertical="top" wrapText="1"/>
    </xf>
    <xf numFmtId="0" fontId="25" fillId="9" borderId="18" xfId="0" applyFont="1" applyFill="1" applyBorder="1" applyAlignment="1">
      <alignment horizontal="center" vertical="top" wrapText="1"/>
    </xf>
    <xf numFmtId="0" fontId="25" fillId="9" borderId="21" xfId="0" applyFont="1" applyFill="1" applyBorder="1" applyAlignment="1">
      <alignment horizontal="center" vertical="top" wrapText="1"/>
    </xf>
    <xf numFmtId="0" fontId="25" fillId="9" borderId="20" xfId="0" applyFont="1" applyFill="1" applyBorder="1" applyAlignment="1">
      <alignment horizontal="center" vertical="top" wrapText="1"/>
    </xf>
    <xf numFmtId="0" fontId="35" fillId="0" borderId="27" xfId="13" applyFont="1" applyBorder="1" applyAlignment="1">
      <alignment horizontal="center" vertical="center" wrapText="1"/>
    </xf>
    <xf numFmtId="0" fontId="35" fillId="0" borderId="0" xfId="13" applyFont="1" applyAlignment="1">
      <alignment horizontal="center" vertical="center" wrapText="1"/>
    </xf>
    <xf numFmtId="172" fontId="1" fillId="9" borderId="0" xfId="11" applyNumberFormat="1" applyFont="1" applyFill="1" applyAlignment="1">
      <alignment vertical="center"/>
    </xf>
    <xf numFmtId="174" fontId="1" fillId="10" borderId="0" xfId="11" applyNumberFormat="1" applyFont="1" applyFill="1" applyAlignment="1">
      <alignment vertical="center"/>
    </xf>
    <xf numFmtId="175" fontId="1" fillId="11" borderId="3" xfId="11" applyNumberFormat="1" applyFont="1" applyFill="1" applyBorder="1" applyAlignment="1">
      <alignment horizontal="left"/>
    </xf>
    <xf numFmtId="0" fontId="1" fillId="11" borderId="3" xfId="11" applyFont="1" applyFill="1" applyBorder="1" applyAlignment="1">
      <alignment horizontal="left" wrapText="1"/>
    </xf>
    <xf numFmtId="0" fontId="1" fillId="0" borderId="0" xfId="9" applyFont="1"/>
    <xf numFmtId="0" fontId="1" fillId="0" borderId="0" xfId="9" applyFont="1" applyAlignment="1">
      <alignment horizontal="center" vertical="center"/>
    </xf>
    <xf numFmtId="0" fontId="1" fillId="0" borderId="0" xfId="9" applyFont="1" applyAlignment="1">
      <alignment horizontal="left"/>
    </xf>
    <xf numFmtId="9" fontId="1" fillId="0" borderId="0" xfId="9" applyNumberFormat="1" applyFont="1" applyAlignment="1">
      <alignment horizontal="center" vertical="center"/>
    </xf>
    <xf numFmtId="168" fontId="1" fillId="2" borderId="3" xfId="9" applyNumberFormat="1" applyFont="1" applyFill="1" applyBorder="1" applyAlignment="1">
      <alignment horizontal="center" vertical="center"/>
    </xf>
    <xf numFmtId="2" fontId="1" fillId="0" borderId="0" xfId="13" applyNumberFormat="1" applyFont="1"/>
    <xf numFmtId="0" fontId="1" fillId="6" borderId="0" xfId="0" applyFont="1" applyFill="1"/>
    <xf numFmtId="0" fontId="1" fillId="0" borderId="0" xfId="9" applyFont="1" applyAlignment="1">
      <alignment horizontal="left" vertical="center"/>
    </xf>
    <xf numFmtId="0" fontId="22" fillId="16" borderId="0" xfId="9" applyFont="1" applyFill="1" applyAlignment="1"/>
    <xf numFmtId="0" fontId="0" fillId="0" borderId="0" xfId="0" applyAlignment="1"/>
    <xf numFmtId="0" fontId="1" fillId="0" borderId="0" xfId="16" applyFont="1"/>
    <xf numFmtId="0" fontId="10" fillId="7" borderId="16" xfId="0" applyFont="1" applyFill="1" applyBorder="1" applyAlignment="1">
      <alignment horizontal="center" vertical="center" textRotation="90"/>
    </xf>
    <xf numFmtId="0" fontId="10" fillId="7" borderId="23" xfId="0" applyFont="1" applyFill="1" applyBorder="1" applyAlignment="1">
      <alignment horizontal="center" vertical="center" textRotation="90"/>
    </xf>
    <xf numFmtId="0" fontId="10" fillId="7" borderId="19" xfId="0" applyFont="1" applyFill="1" applyBorder="1" applyAlignment="1">
      <alignment horizontal="center" vertical="center" textRotation="90"/>
    </xf>
    <xf numFmtId="0" fontId="10" fillId="7" borderId="4" xfId="0" applyFont="1" applyFill="1" applyBorder="1" applyAlignment="1">
      <alignment horizontal="center" vertical="center" textRotation="90" wrapText="1"/>
    </xf>
    <xf numFmtId="0" fontId="10" fillId="7" borderId="5" xfId="0" applyFont="1" applyFill="1" applyBorder="1" applyAlignment="1">
      <alignment horizontal="center" vertical="center" textRotation="90" wrapText="1"/>
    </xf>
    <xf numFmtId="0" fontId="10" fillId="7" borderId="2" xfId="0" applyFont="1" applyFill="1" applyBorder="1" applyAlignment="1">
      <alignment horizontal="center" vertical="center" textRotation="90" wrapText="1"/>
    </xf>
    <xf numFmtId="0" fontId="9" fillId="7" borderId="5" xfId="0" applyFont="1" applyFill="1" applyBorder="1" applyAlignment="1">
      <alignment horizontal="center" vertical="center" textRotation="90" wrapText="1"/>
    </xf>
    <xf numFmtId="0" fontId="9" fillId="7" borderId="0" xfId="0" applyFont="1" applyFill="1" applyAlignment="1">
      <alignment horizontal="center" vertical="center" textRotation="90" wrapText="1"/>
    </xf>
    <xf numFmtId="0" fontId="10" fillId="7" borderId="22" xfId="0" applyFont="1" applyFill="1" applyBorder="1" applyAlignment="1">
      <alignment horizontal="center" vertical="center" textRotation="90" wrapText="1"/>
    </xf>
    <xf numFmtId="0" fontId="10" fillId="7" borderId="20" xfId="0" applyFont="1" applyFill="1" applyBorder="1" applyAlignment="1">
      <alignment horizontal="center" vertical="center" textRotation="90" wrapText="1"/>
    </xf>
    <xf numFmtId="0" fontId="9" fillId="0" borderId="2" xfId="0" applyFont="1" applyBorder="1" applyAlignment="1">
      <alignment vertical="center" textRotation="90"/>
    </xf>
    <xf numFmtId="0" fontId="9" fillId="0" borderId="5" xfId="0" applyFont="1" applyBorder="1" applyAlignment="1">
      <alignment vertical="center" textRotation="90"/>
    </xf>
  </cellXfs>
  <cellStyles count="84">
    <cellStyle name="%" xfId="10" xr:uid="{FE2E8A1E-E461-49CB-A51A-EA43422B7BB4}"/>
    <cellStyle name="% 10 2 3" xfId="23" xr:uid="{9E88510E-ADAC-41F0-A70F-2DEDD25EFA7E}"/>
    <cellStyle name="% 100" xfId="12" xr:uid="{003A2D8C-BA0D-4BA5-9893-55FBD32977BA}"/>
    <cellStyle name="% 114" xfId="18" xr:uid="{CDE5A241-B281-43BF-AFFC-A0EF8CE4A171}"/>
    <cellStyle name="=C:\WINNT\SYSTEM32\COMMAND.COM 6" xfId="4" xr:uid="{00000000-0005-0000-0000-000000000000}"/>
    <cellStyle name="Comma" xfId="7" builtinId="3"/>
    <cellStyle name="Comma 2" xfId="26" xr:uid="{14E585D1-8AD3-4487-8253-809DE3E71E63}"/>
    <cellStyle name="Comma 2 2" xfId="49" xr:uid="{78FEFCDC-19FE-4BC7-9E8A-9C2A5568C2B0}"/>
    <cellStyle name="Comma 2 2 2" xfId="70" xr:uid="{1B07F65F-8E5E-4E5A-A954-6EEE0F0C72FE}"/>
    <cellStyle name="Comma 2 3" xfId="63" xr:uid="{E2223B75-1355-4AD7-86DF-588E81391BD5}"/>
    <cellStyle name="Comma 2 3 2" xfId="77" xr:uid="{5AA51DEC-7310-4BA1-BC18-23E18B4A5E8E}"/>
    <cellStyle name="Comma 3" xfId="40" xr:uid="{20778E18-B634-4C23-9A7B-7B34724DA699}"/>
    <cellStyle name="Comma 3 2" xfId="67" xr:uid="{4A67C9C7-5379-4786-BB75-72CE670988A2}"/>
    <cellStyle name="Comma 4" xfId="5" xr:uid="{00000000-0005-0000-0000-000002000000}"/>
    <cellStyle name="Comma 4 2" xfId="25" xr:uid="{0C39CC42-6FFE-4142-B582-6633C8291DC9}"/>
    <cellStyle name="Comma 4 2 2" xfId="48" xr:uid="{F38E96F5-4EB6-4A31-8148-EDFE5EBC9CC9}"/>
    <cellStyle name="Comma 4 2 2 2" xfId="69" xr:uid="{79AE6F07-63E1-4241-8E16-63F06C51E25E}"/>
    <cellStyle name="Comma 4 2 3" xfId="62" xr:uid="{A4A1C600-E7E4-4311-A884-A40C9452E7A4}"/>
    <cellStyle name="Comma 4 2 3 2" xfId="76" xr:uid="{DA501CF7-C501-4360-882E-C1123FAAF8B0}"/>
    <cellStyle name="Comma 4 3" xfId="39" xr:uid="{7271EB1E-7781-42F4-9701-73C9CEFD2CD0}"/>
    <cellStyle name="Comma 4 3 2" xfId="66" xr:uid="{6A64C01D-6D58-4247-8D68-171A8A8CF86F}"/>
    <cellStyle name="Comma 4 4" xfId="59" xr:uid="{6F67C04E-DC86-49F3-BC77-720B2C704860}"/>
    <cellStyle name="Comma 4 4 2" xfId="73" xr:uid="{C685C892-DD76-41C7-818F-B7B09002729D}"/>
    <cellStyle name="Comma 4 5" xfId="81" xr:uid="{2F653ADB-1508-4850-BB39-50071628AD61}"/>
    <cellStyle name="Comma 5" xfId="60" xr:uid="{7EE9C7BF-BE48-4DC8-BE11-EF9BD9BE6F77}"/>
    <cellStyle name="Comma 5 2" xfId="74" xr:uid="{B81144AB-09EE-43DE-83AB-44AF6173C9C9}"/>
    <cellStyle name="Comma 6" xfId="82" xr:uid="{8465BFCA-18A0-439B-9DEE-B7246D44B788}"/>
    <cellStyle name="Currency" xfId="80" builtinId="4"/>
    <cellStyle name="Currency 2" xfId="14" xr:uid="{3CEC5631-676E-4B09-8ABD-DBA0C4851DFD}"/>
    <cellStyle name="Currency 2 2" xfId="30" xr:uid="{98A7D784-E84B-4958-B329-9999017D31CC}"/>
    <cellStyle name="Currency 2 2 2" xfId="53" xr:uid="{A83E0F85-C632-49B9-9A0B-270FAA369981}"/>
    <cellStyle name="Currency 2 2 2 2" xfId="72" xr:uid="{4A719032-F3C6-445F-AF0E-C2739C000361}"/>
    <cellStyle name="Currency 2 2 3" xfId="65" xr:uid="{442FBE81-BCB3-4D1B-BF08-2550520EDA50}"/>
    <cellStyle name="Currency 2 2 3 2" xfId="79" xr:uid="{124DCD75-FED6-4430-ACB8-BF93AC84CF76}"/>
    <cellStyle name="Currency 2 3" xfId="43" xr:uid="{9C56CBDC-A58D-41E6-B003-384F37EB5415}"/>
    <cellStyle name="Currency 2 3 2" xfId="68" xr:uid="{90C9F5C6-04D9-420C-B275-E5AD7CF3C9F1}"/>
    <cellStyle name="Currency 2 4" xfId="61" xr:uid="{25B6CE02-4123-4526-86E2-B30C63E5134C}"/>
    <cellStyle name="Currency 2 4 2" xfId="75" xr:uid="{08F4CDC0-A64E-4D0B-BCDF-3797599BE58B}"/>
    <cellStyle name="Currency 3" xfId="27" xr:uid="{B3AA2B32-C573-45B1-8E39-A28B45B8F0DB}"/>
    <cellStyle name="Currency 3 2" xfId="50" xr:uid="{1391EC15-0B70-47AA-B01E-DF4A7C23263C}"/>
    <cellStyle name="Currency 3 2 2" xfId="71" xr:uid="{CA965B60-27A7-4636-ADAD-03E5966F9B2F}"/>
    <cellStyle name="Currency 3 3" xfId="64" xr:uid="{034A7836-F947-4668-859B-EED4C7A32B80}"/>
    <cellStyle name="Currency 3 3 2" xfId="78" xr:uid="{263C6208-B0CE-4E75-9A10-072D39ACF383}"/>
    <cellStyle name="Currency 4" xfId="83" xr:uid="{857F0031-4752-48CA-844E-46A45245EB96}"/>
    <cellStyle name="Hyperlink" xfId="6" builtinId="8"/>
    <cellStyle name="Level 1" xfId="37" xr:uid="{9C298738-2BBA-47F3-AF64-41D7BA810ECD}"/>
    <cellStyle name="Level 2" xfId="36" xr:uid="{E984065B-7CE0-4934-8679-08D95DD7FCC4}"/>
    <cellStyle name="Normal" xfId="0" builtinId="0"/>
    <cellStyle name="Normal 10 2 2 2" xfId="22" xr:uid="{D2FBDA82-D665-4E40-867C-A2B71B7E6449}"/>
    <cellStyle name="Normal 10 2 2 2 2" xfId="35" xr:uid="{C2943F35-4AAA-4144-B40B-0B2639650DB1}"/>
    <cellStyle name="Normal 10 2 2 2 2 2" xfId="57" xr:uid="{00A866FB-E929-459A-93E8-F06C7105B948}"/>
    <cellStyle name="Normal 10 2 2 2 3" xfId="47" xr:uid="{A477262B-0A6F-4B1E-B620-60420DEBA06C}"/>
    <cellStyle name="Normal 11 26" xfId="11" xr:uid="{F6A13D9C-A246-4D66-823A-FF5FB233DB92}"/>
    <cellStyle name="Normal 11 28 2 2" xfId="9" xr:uid="{D7FE86F8-04CB-49C0-943A-0E1D75DFFDA0}"/>
    <cellStyle name="Normal 11 28 2 2 2" xfId="29" xr:uid="{BAF0CE91-2AE1-47CA-89F0-396C9A27E276}"/>
    <cellStyle name="Normal 11 28 2 2 2 2" xfId="52" xr:uid="{7CACA001-CF70-4BBB-84CB-782FC8E998D3}"/>
    <cellStyle name="Normal 11 28 2 2 3" xfId="42" xr:uid="{9B29895B-0F54-4FD2-89FF-F2597B8EA6F5}"/>
    <cellStyle name="Normal 2" xfId="8" xr:uid="{1C55DFD0-5043-479D-8C24-A04070F5E367}"/>
    <cellStyle name="Normal 2 130" xfId="16" xr:uid="{013FF232-F17B-429E-B108-75D2B3D1F482}"/>
    <cellStyle name="Normal 2 130 2 2" xfId="34" xr:uid="{303B140E-88B0-4D22-B6B1-2D6BAA664858}"/>
    <cellStyle name="Normal 2 2" xfId="13" xr:uid="{F27539FF-81F7-42D0-A847-4FA0B12D9EE2}"/>
    <cellStyle name="Normal 2 3" xfId="28" xr:uid="{00F373AF-CBEE-4CF5-B7B9-7817B6FCF21B}"/>
    <cellStyle name="Normal 2 3 2" xfId="51" xr:uid="{0F97E0DD-0B27-4568-9AF5-FE0B6BCB5258}"/>
    <cellStyle name="Normal 2 4" xfId="41" xr:uid="{5E0BD523-D671-4F65-B820-341CEAACE0D4}"/>
    <cellStyle name="Normal 20" xfId="2" xr:uid="{00000000-0005-0000-0000-000006000000}"/>
    <cellStyle name="Normal 3" xfId="3" xr:uid="{00000000-0005-0000-0000-000007000000}"/>
    <cellStyle name="Normal 4" xfId="17" xr:uid="{93BD95B3-80DB-4155-B6BB-A69E6EF92DC5}"/>
    <cellStyle name="Normal 4 2" xfId="32" xr:uid="{3B319C2A-3AC6-4CB4-B96E-6EB916AEB168}"/>
    <cellStyle name="Normal 4 2 2" xfId="55" xr:uid="{FB11E8D1-1CE7-45D6-81C1-E78003B959A5}"/>
    <cellStyle name="Normal 4 3" xfId="45" xr:uid="{4240F1D5-4417-409D-82B4-949CAFDAD840}"/>
    <cellStyle name="Normal 61 3 2" xfId="19" xr:uid="{EB39D05F-B32E-4A7D-BCFD-0A17C58F37C6}"/>
    <cellStyle name="Normal 61 3 2 2" xfId="33" xr:uid="{BB957741-95AA-4211-AA6A-9B4DB12CD770}"/>
    <cellStyle name="Normal 61 3 2 2 2" xfId="56" xr:uid="{CB7A0B21-421B-437D-9260-6DAC3CB32F47}"/>
    <cellStyle name="Normal 61 3 2 3" xfId="46" xr:uid="{5B144705-5029-40F5-B300-F10563144584}"/>
    <cellStyle name="Percent" xfId="1" builtinId="5"/>
    <cellStyle name="Percent 2" xfId="15" xr:uid="{1F007081-BB10-4C17-93C3-B1D4443312B0}"/>
    <cellStyle name="Percent 2 2" xfId="20" xr:uid="{0DC17172-8A12-4D7C-87B3-FFB88C6F3916}"/>
    <cellStyle name="Percent 2 3" xfId="31" xr:uid="{36580913-88C2-4577-BAE4-D23738C7B241}"/>
    <cellStyle name="Percent 2 3 2" xfId="54" xr:uid="{929B0D9C-3368-45DD-B11E-2EE885BE7A78}"/>
    <cellStyle name="Percent 2 4" xfId="44" xr:uid="{01C1D79B-D546-4E22-8351-91428B680ED7}"/>
    <cellStyle name="Percent 2 6" xfId="38" xr:uid="{526AF646-D9DE-4032-A1E6-BF53977C9AD0}"/>
    <cellStyle name="Percent 2 6 2" xfId="58" xr:uid="{A4FE8CF1-76C1-47D9-8FF4-814AF1C53D37}"/>
    <cellStyle name="Percent 3" xfId="21" xr:uid="{57446299-8467-46D1-948F-4C90C33DBC2A}"/>
    <cellStyle name="Percent 3 2 4" xfId="24" xr:uid="{F07B71C8-9202-47EF-AAF2-5D0AE3DB2627}"/>
  </cellStyles>
  <dxfs count="11">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J$12"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1663700</xdr:colOff>
          <xdr:row>12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dropdowns"/>
      <sheetName val="FF_02"/>
      <sheetName val="FF_03"/>
      <sheetName val="Universal data"/>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ADMIN"/>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vmlDrawing" Target="../drawings/vmlDrawing6.v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5.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1.xml"/><Relationship Id="rId5" Type="http://schemas.openxmlformats.org/officeDocument/2006/relationships/hyperlink" Target="http://www.hse.gov.uk/economics/eauappraisal.htm"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2.xml"/><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3.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4.xml"/><Relationship Id="rId5" Type="http://schemas.openxmlformats.org/officeDocument/2006/relationships/vmlDrawing" Target="../drawings/vmlDrawing15.vml"/><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5.xml"/><Relationship Id="rId5" Type="http://schemas.openxmlformats.org/officeDocument/2006/relationships/vmlDrawing" Target="../drawings/vmlDrawing17.vml"/><Relationship Id="rId4" Type="http://schemas.openxmlformats.org/officeDocument/2006/relationships/vmlDrawing" Target="../drawings/vmlDrawing16.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6.xml"/><Relationship Id="rId5" Type="http://schemas.openxmlformats.org/officeDocument/2006/relationships/vmlDrawing" Target="../drawings/vmlDrawing19.vml"/><Relationship Id="rId4" Type="http://schemas.openxmlformats.org/officeDocument/2006/relationships/vmlDrawing" Target="../drawings/vmlDrawing18.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AA6E-9CB0-49F4-ABE4-EFA47D5ED432}">
  <dimension ref="A1:XFC60"/>
  <sheetViews>
    <sheetView topLeftCell="A10" zoomScale="70" zoomScaleNormal="70" workbookViewId="0">
      <selection activeCell="C46" sqref="C46"/>
    </sheetView>
  </sheetViews>
  <sheetFormatPr defaultColWidth="0" defaultRowHeight="14.45" zeroHeight="1"/>
  <cols>
    <col min="1" max="1" width="71" style="74" bestFit="1" customWidth="1"/>
    <col min="2" max="2" width="71" style="74" customWidth="1"/>
    <col min="3" max="3" width="123.5703125" style="74" customWidth="1"/>
    <col min="4" max="45" width="0" style="74" hidden="1" customWidth="1"/>
    <col min="46" max="16383" width="9.140625" style="74" hidden="1"/>
    <col min="16384" max="16384" width="0" style="74" hidden="1"/>
  </cols>
  <sheetData>
    <row r="1" spans="1:35" s="68" customFormat="1" ht="19.5">
      <c r="A1" s="86" t="s">
        <v>0</v>
      </c>
      <c r="B1" s="86"/>
      <c r="C1" s="67"/>
      <c r="G1" s="69"/>
      <c r="H1" s="69"/>
      <c r="I1" s="69"/>
      <c r="J1" s="69"/>
      <c r="AE1" s="69"/>
    </row>
    <row r="2" spans="1:35" s="68" customFormat="1" ht="19.5">
      <c r="A2" s="86" t="s">
        <v>1</v>
      </c>
      <c r="B2" s="86"/>
      <c r="C2" s="67"/>
    </row>
    <row r="3" spans="1:35" s="68" customFormat="1" ht="13.5">
      <c r="A3" s="70"/>
      <c r="B3" s="70"/>
      <c r="C3" s="67"/>
    </row>
    <row r="4" spans="1:35" s="68" customFormat="1" ht="13.5">
      <c r="A4" s="67"/>
      <c r="B4" s="67"/>
      <c r="C4" s="71"/>
      <c r="AB4" s="72"/>
    </row>
    <row r="5" spans="1:35" s="68" customFormat="1" ht="13.5">
      <c r="A5" s="73" t="s">
        <v>2</v>
      </c>
      <c r="B5" s="73"/>
      <c r="C5" s="236"/>
      <c r="AB5" s="237"/>
      <c r="AC5" s="237"/>
      <c r="AD5" s="237"/>
      <c r="AE5" s="237"/>
      <c r="AF5" s="237"/>
      <c r="AG5" s="237"/>
      <c r="AH5" s="237"/>
      <c r="AI5" s="237"/>
    </row>
    <row r="6" spans="1:35"/>
    <row r="7" spans="1:35">
      <c r="A7" s="75" t="s">
        <v>3</v>
      </c>
      <c r="B7" s="75" t="s">
        <v>4</v>
      </c>
      <c r="C7" s="76" t="s">
        <v>5</v>
      </c>
    </row>
    <row r="8" spans="1:35" ht="27.6">
      <c r="A8" s="188">
        <v>44270</v>
      </c>
      <c r="B8" s="189">
        <v>2</v>
      </c>
      <c r="C8" s="183" t="s">
        <v>6</v>
      </c>
    </row>
    <row r="9" spans="1:35">
      <c r="A9" s="188">
        <v>44270</v>
      </c>
      <c r="B9" s="189">
        <v>2</v>
      </c>
      <c r="C9" s="183" t="s">
        <v>7</v>
      </c>
    </row>
    <row r="10" spans="1:35">
      <c r="A10" s="188">
        <v>44270</v>
      </c>
      <c r="B10" s="189">
        <v>2</v>
      </c>
      <c r="C10" s="183" t="s">
        <v>8</v>
      </c>
    </row>
    <row r="11" spans="1:35">
      <c r="A11" s="188">
        <v>44271</v>
      </c>
      <c r="B11" s="189">
        <v>2</v>
      </c>
      <c r="C11" s="238" t="s">
        <v>9</v>
      </c>
    </row>
    <row r="12" spans="1:35">
      <c r="A12" s="188">
        <v>44271</v>
      </c>
      <c r="B12" s="189">
        <v>2</v>
      </c>
      <c r="C12" s="183" t="s">
        <v>10</v>
      </c>
    </row>
    <row r="13" spans="1:35">
      <c r="A13" s="188">
        <v>44271</v>
      </c>
      <c r="B13" s="189">
        <v>2</v>
      </c>
      <c r="C13" s="183" t="s">
        <v>11</v>
      </c>
    </row>
    <row r="14" spans="1:35" ht="16.5" customHeight="1">
      <c r="A14" s="188">
        <v>44271</v>
      </c>
      <c r="B14" s="189">
        <v>2</v>
      </c>
      <c r="C14" s="183" t="s">
        <v>12</v>
      </c>
    </row>
    <row r="15" spans="1:35">
      <c r="A15" s="188">
        <v>44271</v>
      </c>
      <c r="B15" s="189">
        <v>2</v>
      </c>
      <c r="C15" s="183" t="s">
        <v>13</v>
      </c>
    </row>
    <row r="16" spans="1:35" ht="68.099999999999994">
      <c r="A16" s="188">
        <v>44272</v>
      </c>
      <c r="B16" s="189">
        <v>3</v>
      </c>
      <c r="C16" s="239" t="s">
        <v>14</v>
      </c>
    </row>
    <row r="17" spans="1:3">
      <c r="A17" s="188">
        <v>44277</v>
      </c>
      <c r="B17" s="189">
        <v>4</v>
      </c>
      <c r="C17" s="183" t="s">
        <v>15</v>
      </c>
    </row>
    <row r="18" spans="1:3">
      <c r="A18" s="188">
        <v>44277</v>
      </c>
      <c r="B18" s="189">
        <v>4</v>
      </c>
      <c r="C18" s="183" t="s">
        <v>16</v>
      </c>
    </row>
    <row r="19" spans="1:3">
      <c r="A19" s="188">
        <v>44279</v>
      </c>
      <c r="B19" s="189">
        <v>4</v>
      </c>
      <c r="C19" s="183" t="s">
        <v>17</v>
      </c>
    </row>
    <row r="20" spans="1:3">
      <c r="A20" s="188">
        <v>44279</v>
      </c>
      <c r="B20" s="189">
        <v>4</v>
      </c>
      <c r="C20" s="183" t="s">
        <v>18</v>
      </c>
    </row>
    <row r="21" spans="1:3">
      <c r="A21" s="188">
        <v>44279</v>
      </c>
      <c r="B21" s="189">
        <v>4</v>
      </c>
      <c r="C21" s="183" t="s">
        <v>19</v>
      </c>
    </row>
    <row r="22" spans="1:3">
      <c r="A22" s="188">
        <v>44279</v>
      </c>
      <c r="B22" s="189">
        <v>4</v>
      </c>
      <c r="C22" s="183" t="s">
        <v>20</v>
      </c>
    </row>
    <row r="23" spans="1:3">
      <c r="A23" s="188">
        <v>44285</v>
      </c>
      <c r="B23" s="189">
        <v>5</v>
      </c>
      <c r="C23" s="183" t="s">
        <v>21</v>
      </c>
    </row>
    <row r="24" spans="1:3">
      <c r="A24" s="188">
        <v>44285</v>
      </c>
      <c r="B24" s="189">
        <v>5</v>
      </c>
      <c r="C24" s="183" t="s">
        <v>22</v>
      </c>
    </row>
    <row r="25" spans="1:3">
      <c r="A25" s="188">
        <v>44469</v>
      </c>
      <c r="B25" s="189">
        <v>6</v>
      </c>
      <c r="C25" s="183" t="s">
        <v>23</v>
      </c>
    </row>
    <row r="26" spans="1:3" ht="27.6">
      <c r="A26" s="188">
        <v>44469</v>
      </c>
      <c r="B26" s="189">
        <v>6</v>
      </c>
      <c r="C26" s="183" t="s">
        <v>24</v>
      </c>
    </row>
    <row r="27" spans="1:3">
      <c r="A27" s="188">
        <v>44483</v>
      </c>
      <c r="B27" s="189">
        <v>7</v>
      </c>
      <c r="C27" s="183" t="s">
        <v>25</v>
      </c>
    </row>
    <row r="28" spans="1:3">
      <c r="A28" s="188">
        <v>44483</v>
      </c>
      <c r="B28" s="189">
        <v>7</v>
      </c>
      <c r="C28" s="183" t="s">
        <v>26</v>
      </c>
    </row>
    <row r="29" spans="1:3">
      <c r="A29" s="188">
        <v>44483</v>
      </c>
      <c r="B29" s="189">
        <v>7</v>
      </c>
      <c r="C29" s="183" t="s">
        <v>27</v>
      </c>
    </row>
    <row r="30" spans="1:3" ht="27.6">
      <c r="A30" s="188">
        <v>44483</v>
      </c>
      <c r="B30" s="189">
        <v>7</v>
      </c>
      <c r="C30" s="183" t="s">
        <v>28</v>
      </c>
    </row>
    <row r="31" spans="1:3">
      <c r="A31" s="188">
        <v>44483</v>
      </c>
      <c r="B31" s="189">
        <v>7</v>
      </c>
      <c r="C31" s="184" t="s">
        <v>29</v>
      </c>
    </row>
    <row r="32" spans="1:3">
      <c r="A32" s="188">
        <v>44489</v>
      </c>
      <c r="B32" s="189">
        <v>8</v>
      </c>
      <c r="C32" s="183" t="s">
        <v>30</v>
      </c>
    </row>
    <row r="33" spans="1:3">
      <c r="A33" s="188">
        <v>44489</v>
      </c>
      <c r="B33" s="189">
        <v>8</v>
      </c>
      <c r="C33" s="184" t="s">
        <v>29</v>
      </c>
    </row>
    <row r="34" spans="1:3">
      <c r="A34" s="188">
        <v>44489</v>
      </c>
      <c r="B34" s="189">
        <v>8</v>
      </c>
      <c r="C34" s="185" t="s">
        <v>31</v>
      </c>
    </row>
    <row r="35" spans="1:3">
      <c r="A35" s="188">
        <v>44489</v>
      </c>
      <c r="B35" s="189">
        <v>8</v>
      </c>
      <c r="C35" s="185" t="s">
        <v>32</v>
      </c>
    </row>
    <row r="36" spans="1:3">
      <c r="A36" s="188">
        <v>44489</v>
      </c>
      <c r="B36" s="189">
        <v>8</v>
      </c>
      <c r="C36" s="187" t="s">
        <v>33</v>
      </c>
    </row>
    <row r="37" spans="1:3">
      <c r="A37" s="188">
        <v>44489</v>
      </c>
      <c r="B37" s="189">
        <v>8</v>
      </c>
      <c r="C37" s="183" t="s">
        <v>26</v>
      </c>
    </row>
    <row r="38" spans="1:3">
      <c r="A38" s="188">
        <v>44490</v>
      </c>
      <c r="B38" s="189">
        <v>8</v>
      </c>
      <c r="C38" s="77" t="s">
        <v>34</v>
      </c>
    </row>
    <row r="39" spans="1:3">
      <c r="A39" s="188">
        <v>44494</v>
      </c>
      <c r="B39" s="189">
        <v>8</v>
      </c>
      <c r="C39" s="77" t="s">
        <v>35</v>
      </c>
    </row>
    <row r="40" spans="1:3">
      <c r="A40" s="188">
        <v>44496</v>
      </c>
      <c r="B40" s="189">
        <v>8</v>
      </c>
      <c r="C40" s="185" t="s">
        <v>36</v>
      </c>
    </row>
    <row r="41" spans="1:3">
      <c r="A41" s="188">
        <v>44497</v>
      </c>
      <c r="B41" s="189">
        <v>8</v>
      </c>
      <c r="C41" s="187" t="s">
        <v>37</v>
      </c>
    </row>
    <row r="42" spans="1:3" ht="135.6">
      <c r="A42" s="188">
        <v>44497</v>
      </c>
      <c r="B42" s="189">
        <v>8</v>
      </c>
      <c r="C42" s="187" t="s">
        <v>38</v>
      </c>
    </row>
    <row r="43" spans="1:3">
      <c r="A43" s="188">
        <v>44497</v>
      </c>
      <c r="B43" s="189">
        <v>8</v>
      </c>
      <c r="C43" s="187" t="s">
        <v>39</v>
      </c>
    </row>
    <row r="44" spans="1:3">
      <c r="A44" s="188">
        <v>44502</v>
      </c>
      <c r="B44" s="189">
        <v>9</v>
      </c>
      <c r="C44" s="190" t="s">
        <v>40</v>
      </c>
    </row>
    <row r="45" spans="1:3">
      <c r="A45" s="188">
        <v>44502</v>
      </c>
      <c r="B45" s="189">
        <v>9</v>
      </c>
      <c r="C45" s="187" t="s">
        <v>41</v>
      </c>
    </row>
    <row r="46" spans="1:3">
      <c r="A46" s="188"/>
      <c r="B46" s="189"/>
      <c r="C46" s="187"/>
    </row>
    <row r="47" spans="1:3">
      <c r="A47" s="188"/>
      <c r="B47" s="189"/>
      <c r="C47" s="187"/>
    </row>
    <row r="48" spans="1:3">
      <c r="A48" s="188"/>
      <c r="B48" s="189"/>
      <c r="C48" s="187"/>
    </row>
    <row r="49" spans="1:3">
      <c r="A49" s="188"/>
      <c r="B49" s="189"/>
      <c r="C49" s="187"/>
    </row>
    <row r="50" spans="1:3">
      <c r="A50" s="188"/>
      <c r="B50" s="189"/>
      <c r="C50" s="187"/>
    </row>
    <row r="51" spans="1:3">
      <c r="A51" s="188"/>
      <c r="B51" s="189"/>
      <c r="C51" s="187"/>
    </row>
    <row r="52" spans="1:3">
      <c r="A52" s="188"/>
      <c r="B52" s="189"/>
      <c r="C52" s="187"/>
    </row>
    <row r="53" spans="1:3">
      <c r="A53" s="188"/>
      <c r="B53" s="189"/>
      <c r="C53" s="187"/>
    </row>
    <row r="54" spans="1:3">
      <c r="A54" s="188"/>
      <c r="B54" s="189"/>
      <c r="C54" s="187"/>
    </row>
    <row r="55" spans="1:3">
      <c r="A55" s="188"/>
      <c r="B55" s="189"/>
      <c r="C55" s="239"/>
    </row>
    <row r="56" spans="1:3">
      <c r="A56" s="188"/>
      <c r="B56" s="189"/>
      <c r="C56" s="187"/>
    </row>
    <row r="57" spans="1:3">
      <c r="A57" s="188"/>
      <c r="B57" s="189"/>
      <c r="C57" s="187"/>
    </row>
    <row r="58" spans="1:3">
      <c r="A58" s="188"/>
      <c r="B58" s="189"/>
      <c r="C58" s="187"/>
    </row>
    <row r="59" spans="1:3">
      <c r="A59" s="188"/>
      <c r="B59" s="189"/>
      <c r="C59" s="187"/>
    </row>
    <row r="60" spans="1:3"/>
  </sheetData>
  <pageMargins left="0.7" right="0.7" top="0.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CEA-EDD0-4203-955F-381262AF09F5}">
  <sheetPr>
    <pageSetUpPr autoPageBreaks="0"/>
  </sheetPr>
  <dimension ref="A1:H91"/>
  <sheetViews>
    <sheetView showGridLines="0" zoomScale="70" zoomScaleNormal="70" workbookViewId="0">
      <selection activeCell="D25" sqref="D25"/>
    </sheetView>
  </sheetViews>
  <sheetFormatPr defaultColWidth="9.140625" defaultRowHeight="13.5"/>
  <cols>
    <col min="1" max="1" width="64.85546875" style="66" customWidth="1"/>
    <col min="2" max="2" width="40.85546875" style="66" bestFit="1" customWidth="1"/>
    <col min="3" max="16384" width="9.140625" style="66"/>
  </cols>
  <sheetData>
    <row r="1" spans="1:2" s="67" customFormat="1" ht="24.6">
      <c r="A1" s="131" t="s">
        <v>1</v>
      </c>
      <c r="B1" s="131"/>
    </row>
    <row r="2" spans="1:2" s="67" customFormat="1" ht="24.6">
      <c r="A2" s="131"/>
      <c r="B2" s="131"/>
    </row>
    <row r="3" spans="1:2" s="79" customFormat="1" ht="24.6">
      <c r="A3" s="132"/>
      <c r="B3" s="132"/>
    </row>
    <row r="4" spans="1:2" s="79" customFormat="1" ht="24.6">
      <c r="A4" s="132" t="s">
        <v>42</v>
      </c>
      <c r="B4" s="142">
        <v>9</v>
      </c>
    </row>
    <row r="5" spans="1:2" s="78" customFormat="1" ht="24.6">
      <c r="A5" s="132"/>
      <c r="B5" s="132"/>
    </row>
    <row r="6" spans="1:2" ht="15" customHeight="1"/>
    <row r="7" spans="1:2" ht="19.5">
      <c r="A7" s="80" t="s">
        <v>43</v>
      </c>
    </row>
    <row r="8" spans="1:2" ht="20.100000000000001" thickBot="1">
      <c r="A8" s="81"/>
    </row>
    <row r="9" spans="1:2" ht="197.25" customHeight="1" thickBot="1">
      <c r="A9" s="212" t="s">
        <v>44</v>
      </c>
      <c r="B9" s="213"/>
    </row>
    <row r="76" spans="1:8">
      <c r="A76" s="82"/>
      <c r="B76" s="83"/>
      <c r="C76" s="82"/>
      <c r="D76" s="82"/>
      <c r="E76" s="82"/>
      <c r="F76" s="82"/>
      <c r="G76" s="82"/>
      <c r="H76" s="82"/>
    </row>
    <row r="77" spans="1:8">
      <c r="A77" s="84"/>
      <c r="B77" s="83"/>
      <c r="C77" s="82"/>
      <c r="D77" s="82"/>
      <c r="E77" s="82"/>
      <c r="F77" s="82"/>
      <c r="G77" s="82"/>
      <c r="H77" s="82"/>
    </row>
    <row r="78" spans="1:8">
      <c r="A78" s="82"/>
      <c r="B78" s="83"/>
      <c r="C78" s="85"/>
      <c r="D78" s="82"/>
      <c r="E78" s="82"/>
      <c r="F78" s="82"/>
      <c r="G78" s="82"/>
      <c r="H78" s="82"/>
    </row>
    <row r="79" spans="1:8">
      <c r="A79" s="82"/>
      <c r="B79" s="83"/>
      <c r="C79" s="85"/>
      <c r="D79" s="82"/>
      <c r="E79" s="82"/>
      <c r="F79" s="82"/>
      <c r="G79" s="82"/>
      <c r="H79" s="82"/>
    </row>
    <row r="80" spans="1:8">
      <c r="A80" s="82"/>
      <c r="B80" s="83"/>
      <c r="C80" s="85"/>
      <c r="D80" s="82"/>
      <c r="E80" s="82"/>
      <c r="F80" s="82"/>
      <c r="G80" s="82"/>
      <c r="H80" s="82"/>
    </row>
    <row r="81" spans="1:8">
      <c r="A81" s="82"/>
      <c r="B81" s="83"/>
      <c r="C81" s="85"/>
      <c r="D81" s="82"/>
      <c r="E81" s="82"/>
      <c r="F81" s="82"/>
      <c r="G81" s="82"/>
      <c r="H81" s="82"/>
    </row>
    <row r="82" spans="1:8">
      <c r="A82" s="82"/>
      <c r="B82" s="83"/>
      <c r="C82" s="85"/>
      <c r="D82" s="82"/>
      <c r="E82" s="82"/>
      <c r="F82" s="82"/>
      <c r="G82" s="82"/>
      <c r="H82" s="82"/>
    </row>
    <row r="83" spans="1:8">
      <c r="A83" s="82"/>
      <c r="B83" s="83"/>
      <c r="C83" s="85"/>
      <c r="D83" s="82"/>
      <c r="E83" s="82"/>
      <c r="F83" s="82"/>
      <c r="G83" s="82"/>
      <c r="H83" s="82"/>
    </row>
    <row r="84" spans="1:8">
      <c r="A84" s="82"/>
      <c r="B84" s="83"/>
      <c r="C84" s="85"/>
      <c r="D84" s="82"/>
      <c r="E84" s="82"/>
      <c r="F84" s="82"/>
      <c r="G84" s="82"/>
      <c r="H84" s="82"/>
    </row>
    <row r="85" spans="1:8">
      <c r="A85" s="82"/>
      <c r="B85" s="83"/>
      <c r="C85" s="85"/>
      <c r="D85" s="82"/>
      <c r="E85" s="82"/>
      <c r="F85" s="82"/>
      <c r="G85" s="82"/>
      <c r="H85" s="82"/>
    </row>
    <row r="86" spans="1:8">
      <c r="A86" s="82"/>
      <c r="B86" s="83"/>
      <c r="C86" s="85"/>
      <c r="D86" s="82"/>
      <c r="E86" s="82"/>
      <c r="F86" s="82"/>
      <c r="G86" s="82"/>
      <c r="H86" s="82"/>
    </row>
    <row r="87" spans="1:8">
      <c r="A87" s="82"/>
      <c r="B87" s="83"/>
      <c r="C87" s="85"/>
      <c r="D87" s="82"/>
      <c r="E87" s="82"/>
      <c r="F87" s="82"/>
      <c r="G87" s="82"/>
      <c r="H87" s="82"/>
    </row>
    <row r="88" spans="1:8">
      <c r="A88" s="82"/>
      <c r="B88" s="83"/>
      <c r="C88" s="85"/>
      <c r="D88" s="82"/>
      <c r="E88" s="82"/>
      <c r="F88" s="82"/>
      <c r="G88" s="82"/>
      <c r="H88" s="82"/>
    </row>
    <row r="89" spans="1:8">
      <c r="A89" s="82"/>
      <c r="B89" s="83"/>
      <c r="C89" s="85"/>
      <c r="D89" s="82"/>
      <c r="E89" s="82"/>
      <c r="F89" s="82"/>
      <c r="G89" s="82"/>
      <c r="H89" s="82"/>
    </row>
    <row r="90" spans="1:8">
      <c r="A90" s="82"/>
      <c r="B90" s="83"/>
      <c r="C90" s="85"/>
      <c r="D90" s="82"/>
      <c r="E90" s="82"/>
      <c r="F90" s="82"/>
      <c r="G90" s="82"/>
      <c r="H90" s="82"/>
    </row>
    <row r="91" spans="1:8">
      <c r="A91" s="82"/>
      <c r="B91" s="83"/>
      <c r="C91" s="82"/>
      <c r="D91" s="82"/>
      <c r="E91" s="82"/>
      <c r="F91" s="82"/>
      <c r="G91" s="82"/>
      <c r="H91" s="82"/>
    </row>
  </sheetData>
  <mergeCells count="1">
    <mergeCell ref="A9:B9"/>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37"/>
  <sheetViews>
    <sheetView showGridLines="0" topLeftCell="A11" zoomScale="85" zoomScaleNormal="85" workbookViewId="0">
      <selection activeCell="A13" sqref="A13"/>
    </sheetView>
  </sheetViews>
  <sheetFormatPr defaultColWidth="9.140625" defaultRowHeight="15.95"/>
  <cols>
    <col min="1" max="1" width="35.85546875" style="2" customWidth="1"/>
    <col min="2" max="2" width="155.85546875" style="2" customWidth="1"/>
    <col min="3" max="3" width="10.140625" style="2" bestFit="1" customWidth="1"/>
    <col min="4" max="16384" width="9.140625" style="2"/>
  </cols>
  <sheetData>
    <row r="1" spans="1:2" s="67" customFormat="1" ht="24.6">
      <c r="A1" s="131" t="s">
        <v>45</v>
      </c>
    </row>
    <row r="2" spans="1:2" s="67" customFormat="1" ht="24.6">
      <c r="A2" s="131" t="s">
        <v>1</v>
      </c>
    </row>
    <row r="3" spans="1:2" s="67" customFormat="1" ht="24.6">
      <c r="A3" s="131"/>
    </row>
    <row r="4" spans="1:2" s="67" customFormat="1" ht="24.6">
      <c r="A4" s="131"/>
    </row>
    <row r="5" spans="1:2" ht="18.600000000000001">
      <c r="A5" s="57" t="s">
        <v>46</v>
      </c>
    </row>
    <row r="6" spans="1:2">
      <c r="A6" s="10"/>
    </row>
    <row r="7" spans="1:2">
      <c r="A7" s="10"/>
    </row>
    <row r="8" spans="1:2">
      <c r="A8" s="130" t="s">
        <v>47</v>
      </c>
      <c r="B8" s="130" t="s">
        <v>48</v>
      </c>
    </row>
    <row r="9" spans="1:2" ht="48">
      <c r="A9" s="54" t="s">
        <v>49</v>
      </c>
      <c r="B9" s="18" t="s">
        <v>50</v>
      </c>
    </row>
    <row r="10" spans="1:2">
      <c r="A10" s="54" t="s">
        <v>51</v>
      </c>
      <c r="B10" s="18" t="s">
        <v>52</v>
      </c>
    </row>
    <row r="11" spans="1:2" ht="56.25" customHeight="1">
      <c r="A11" s="55" t="s">
        <v>53</v>
      </c>
      <c r="B11" s="18" t="s">
        <v>54</v>
      </c>
    </row>
    <row r="12" spans="1:2">
      <c r="A12" s="56" t="s">
        <v>55</v>
      </c>
      <c r="B12" s="18" t="s">
        <v>56</v>
      </c>
    </row>
    <row r="13" spans="1:2" ht="32.1">
      <c r="A13" s="55" t="s">
        <v>57</v>
      </c>
      <c r="B13" s="18" t="s">
        <v>58</v>
      </c>
    </row>
    <row r="14" spans="1:2">
      <c r="A14" s="56" t="s">
        <v>59</v>
      </c>
      <c r="B14" s="18" t="s">
        <v>60</v>
      </c>
    </row>
    <row r="16" spans="1:2">
      <c r="A16" s="10" t="s">
        <v>61</v>
      </c>
    </row>
    <row r="17" spans="1:3">
      <c r="A17" s="51" t="s">
        <v>62</v>
      </c>
    </row>
    <row r="18" spans="1:3">
      <c r="A18" s="52" t="s">
        <v>51</v>
      </c>
    </row>
    <row r="19" spans="1:3">
      <c r="A19" s="48" t="s">
        <v>63</v>
      </c>
    </row>
    <row r="20" spans="1:3">
      <c r="A20" s="53" t="s">
        <v>64</v>
      </c>
    </row>
    <row r="21" spans="1:3">
      <c r="A21" s="10"/>
    </row>
    <row r="22" spans="1:3">
      <c r="A22" s="2" t="s">
        <v>65</v>
      </c>
    </row>
    <row r="23" spans="1:3" ht="19.5" customHeight="1">
      <c r="A23" s="2" t="s">
        <v>66</v>
      </c>
    </row>
    <row r="24" spans="1:3">
      <c r="A24" s="49" t="s">
        <v>67</v>
      </c>
    </row>
    <row r="25" spans="1:3">
      <c r="A25" s="49" t="s">
        <v>68</v>
      </c>
    </row>
    <row r="26" spans="1:3" ht="25.5" customHeight="1">
      <c r="A26" s="2" t="s">
        <v>69</v>
      </c>
    </row>
    <row r="27" spans="1:3" ht="10.5" customHeight="1"/>
    <row r="28" spans="1:3" ht="24.75" customHeight="1">
      <c r="A28" s="49" t="s">
        <v>70</v>
      </c>
      <c r="B28" s="49"/>
      <c r="C28" s="49"/>
    </row>
    <row r="29" spans="1:3" ht="26.25" customHeight="1">
      <c r="A29" s="49" t="s">
        <v>71</v>
      </c>
      <c r="B29" s="49"/>
      <c r="C29" s="49"/>
    </row>
    <row r="30" spans="1:3" ht="32.25" customHeight="1">
      <c r="A30" s="214" t="s">
        <v>72</v>
      </c>
      <c r="B30" s="214"/>
      <c r="C30" s="214"/>
    </row>
    <row r="32" spans="1:3">
      <c r="A32" s="2" t="s">
        <v>73</v>
      </c>
    </row>
    <row r="36" spans="1:1">
      <c r="A36" s="10"/>
    </row>
    <row r="37" spans="1:1">
      <c r="A37" s="50"/>
    </row>
  </sheetData>
  <mergeCells count="1">
    <mergeCell ref="A30:C30"/>
  </mergeCells>
  <pageMargins left="0.70866141732283472" right="0.70866141732283472" top="0.74803149606299213" bottom="0.74803149606299213" header="0.31496062992125984" footer="0.31496062992125984"/>
  <pageSetup paperSize="9" scale="65"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topLeftCell="A17" zoomScale="85" zoomScaleNormal="85" workbookViewId="0">
      <selection activeCell="O35" sqref="O35"/>
    </sheetView>
  </sheetViews>
  <sheetFormatPr defaultColWidth="9.140625" defaultRowHeight="15.95"/>
  <cols>
    <col min="1" max="1" width="7.85546875" style="2" customWidth="1"/>
    <col min="2" max="2" width="31.85546875" style="2" customWidth="1"/>
    <col min="3" max="3" width="21" style="2" customWidth="1"/>
    <col min="4" max="4" width="54.42578125" style="2" customWidth="1"/>
    <col min="5" max="5" width="62.140625" style="2" customWidth="1"/>
    <col min="6" max="10" width="11.140625" style="2" customWidth="1"/>
    <col min="11" max="16384" width="9.140625" style="2"/>
  </cols>
  <sheetData>
    <row r="1" spans="1:25" s="67" customFormat="1" ht="24.6">
      <c r="A1" s="131" t="s">
        <v>74</v>
      </c>
    </row>
    <row r="2" spans="1:25" s="67" customFormat="1" ht="24.6">
      <c r="A2" s="131" t="s">
        <v>1</v>
      </c>
    </row>
    <row r="3" spans="1:25" s="67" customFormat="1" ht="24.6">
      <c r="A3" s="131"/>
    </row>
    <row r="4" spans="1:25" s="67" customFormat="1" ht="24.6">
      <c r="A4" s="131"/>
    </row>
    <row r="6" spans="1:25">
      <c r="A6" s="10" t="s">
        <v>75</v>
      </c>
      <c r="Y6" s="13" t="s">
        <v>76</v>
      </c>
    </row>
    <row r="7" spans="1:25">
      <c r="A7" s="218" t="s">
        <v>77</v>
      </c>
      <c r="B7" s="219"/>
      <c r="C7" s="219"/>
      <c r="D7" s="219"/>
      <c r="E7" s="220"/>
      <c r="Y7" s="13" t="s">
        <v>78</v>
      </c>
    </row>
    <row r="8" spans="1:25" ht="24.75" customHeight="1">
      <c r="A8" s="221"/>
      <c r="B8" s="222"/>
      <c r="C8" s="222"/>
      <c r="D8" s="222"/>
      <c r="E8" s="223"/>
    </row>
    <row r="9" spans="1:25" ht="18" customHeight="1">
      <c r="A9" s="10" t="s">
        <v>79</v>
      </c>
      <c r="B9" s="14"/>
      <c r="C9" s="14"/>
      <c r="D9" s="14"/>
      <c r="E9" s="14"/>
    </row>
    <row r="10" spans="1:25" ht="24.75" customHeight="1">
      <c r="A10" s="225"/>
      <c r="B10" s="226"/>
      <c r="C10" s="226"/>
      <c r="D10" s="226"/>
      <c r="E10" s="227"/>
    </row>
    <row r="11" spans="1:25" ht="13.5" customHeight="1">
      <c r="A11" s="14"/>
      <c r="B11" s="14"/>
      <c r="C11" s="14"/>
      <c r="D11" s="14"/>
      <c r="E11" s="14"/>
    </row>
    <row r="12" spans="1:25">
      <c r="A12" s="10" t="s">
        <v>80</v>
      </c>
    </row>
    <row r="13" spans="1:25">
      <c r="A13" s="134" t="s">
        <v>81</v>
      </c>
      <c r="B13" s="134"/>
      <c r="C13" s="134" t="s">
        <v>82</v>
      </c>
      <c r="D13" s="134"/>
      <c r="E13" s="134"/>
    </row>
    <row r="14" spans="1:25" ht="22.5" customHeight="1">
      <c r="A14" s="228" t="s">
        <v>83</v>
      </c>
      <c r="B14" s="229"/>
      <c r="C14" s="224" t="s">
        <v>53</v>
      </c>
      <c r="D14" s="224"/>
      <c r="E14" s="224"/>
    </row>
    <row r="15" spans="1:25" ht="22.5" customHeight="1">
      <c r="A15" s="215" t="s">
        <v>84</v>
      </c>
      <c r="B15" s="216"/>
      <c r="C15" s="225"/>
      <c r="D15" s="226"/>
      <c r="E15" s="227"/>
    </row>
    <row r="16" spans="1:25" ht="22.5" customHeight="1">
      <c r="A16" s="215" t="s">
        <v>85</v>
      </c>
      <c r="B16" s="216"/>
      <c r="C16" s="224"/>
      <c r="D16" s="224"/>
      <c r="E16" s="224"/>
    </row>
    <row r="17" spans="1:14" ht="22.5" customHeight="1">
      <c r="A17" s="215" t="s">
        <v>86</v>
      </c>
      <c r="B17" s="216"/>
      <c r="C17" s="217"/>
      <c r="D17" s="217"/>
      <c r="E17" s="217"/>
    </row>
    <row r="18" spans="1:14" ht="22.5" customHeight="1">
      <c r="A18" s="215"/>
      <c r="B18" s="216"/>
      <c r="C18" s="217"/>
      <c r="D18" s="217"/>
      <c r="E18" s="217"/>
    </row>
    <row r="19" spans="1:14" ht="22.5" customHeight="1">
      <c r="A19" s="215"/>
      <c r="B19" s="216"/>
      <c r="C19" s="217"/>
      <c r="D19" s="217"/>
      <c r="E19" s="217"/>
    </row>
    <row r="20" spans="1:14" ht="22.5" customHeight="1">
      <c r="A20" s="215"/>
      <c r="B20" s="216"/>
      <c r="C20" s="217"/>
      <c r="D20" s="217"/>
      <c r="E20" s="217"/>
    </row>
    <row r="21" spans="1:14" ht="22.5" customHeight="1">
      <c r="A21" s="215"/>
      <c r="B21" s="216"/>
      <c r="C21" s="217"/>
      <c r="D21" s="217"/>
      <c r="E21" s="217"/>
    </row>
    <row r="22" spans="1:14" ht="22.5" customHeight="1">
      <c r="A22" s="215"/>
      <c r="B22" s="216"/>
      <c r="C22" s="217"/>
      <c r="D22" s="217"/>
      <c r="E22" s="217"/>
    </row>
    <row r="23" spans="1:14" ht="22.5" customHeight="1">
      <c r="A23" s="215"/>
      <c r="B23" s="216"/>
      <c r="C23" s="217"/>
      <c r="D23" s="217"/>
      <c r="E23" s="217"/>
    </row>
    <row r="24" spans="1:14" ht="22.5" customHeight="1">
      <c r="A24" s="215"/>
      <c r="B24" s="216"/>
      <c r="C24" s="217"/>
      <c r="D24" s="217"/>
      <c r="E24" s="217"/>
    </row>
    <row r="25" spans="1:14" ht="22.5" customHeight="1">
      <c r="A25" s="215"/>
      <c r="B25" s="216"/>
      <c r="C25" s="217"/>
      <c r="D25" s="217"/>
      <c r="E25" s="217"/>
    </row>
    <row r="26" spans="1:14" ht="22.5" customHeight="1">
      <c r="A26" s="215"/>
      <c r="B26" s="216"/>
      <c r="C26" s="217"/>
      <c r="D26" s="217"/>
      <c r="E26" s="217"/>
    </row>
    <row r="27" spans="1:14" ht="22.5" customHeight="1">
      <c r="A27" s="215"/>
      <c r="B27" s="216"/>
      <c r="C27" s="217"/>
      <c r="D27" s="217"/>
      <c r="E27" s="217"/>
    </row>
    <row r="28" spans="1:14" ht="22.5" customHeight="1">
      <c r="A28" s="215"/>
      <c r="B28" s="216"/>
      <c r="C28" s="217"/>
      <c r="D28" s="217"/>
      <c r="E28" s="217"/>
    </row>
    <row r="29" spans="1:14" ht="12.75" customHeight="1">
      <c r="A29" s="15"/>
      <c r="B29" s="15"/>
      <c r="C29" s="16"/>
      <c r="D29" s="16"/>
      <c r="E29" s="16"/>
    </row>
    <row r="30" spans="1:14">
      <c r="A30" s="10" t="s">
        <v>87</v>
      </c>
    </row>
    <row r="31" spans="1:14" ht="38.25" customHeight="1">
      <c r="A31" s="232" t="s">
        <v>88</v>
      </c>
      <c r="B31" s="232" t="s">
        <v>89</v>
      </c>
      <c r="C31" s="232" t="s">
        <v>90</v>
      </c>
      <c r="D31" s="232" t="s">
        <v>82</v>
      </c>
      <c r="E31" s="232" t="s">
        <v>91</v>
      </c>
      <c r="F31" s="230" t="s">
        <v>92</v>
      </c>
      <c r="G31" s="231"/>
      <c r="H31" s="231"/>
      <c r="I31" s="231"/>
      <c r="J31" s="231"/>
      <c r="K31" s="231"/>
    </row>
    <row r="32" spans="1:14" ht="36" customHeight="1">
      <c r="A32" s="233"/>
      <c r="B32" s="233"/>
      <c r="C32" s="233"/>
      <c r="D32" s="233"/>
      <c r="E32" s="233"/>
      <c r="F32" s="133" t="s">
        <v>93</v>
      </c>
      <c r="G32" s="133" t="s">
        <v>94</v>
      </c>
      <c r="H32" s="133" t="s">
        <v>95</v>
      </c>
      <c r="I32" s="133" t="s">
        <v>96</v>
      </c>
      <c r="J32" s="133" t="s">
        <v>97</v>
      </c>
      <c r="K32" s="133" t="s">
        <v>98</v>
      </c>
      <c r="M32" s="207" t="s">
        <v>97</v>
      </c>
      <c r="N32" s="207" t="s">
        <v>99</v>
      </c>
    </row>
    <row r="33" spans="1:16">
      <c r="A33" s="17">
        <v>1</v>
      </c>
      <c r="B33" s="18" t="str">
        <f>A14</f>
        <v>Install LV 95sqmm cable</v>
      </c>
      <c r="C33" s="17" t="s">
        <v>78</v>
      </c>
      <c r="D33" s="18"/>
      <c r="E33" s="17"/>
      <c r="F33" s="40">
        <f>'Option 1'!$C$9</f>
        <v>-2.6905664649755361E-3</v>
      </c>
      <c r="G33" s="40">
        <f>'Option 1'!$C$10</f>
        <v>-3.9365571931952699E-3</v>
      </c>
      <c r="H33" s="40">
        <f>'Option 1'!$C$11</f>
        <v>-4.6842134861458584E-3</v>
      </c>
      <c r="I33" s="40">
        <f>'Option 1'!$C$12</f>
        <v>-5.2733071054322329E-3</v>
      </c>
      <c r="J33" s="40">
        <f>'Option 1'!$C$13</f>
        <v>-5.2979270675903439E-3</v>
      </c>
      <c r="K33" s="41"/>
      <c r="M33" s="208">
        <f>J33*1000000</f>
        <v>-5297.9270675903435</v>
      </c>
      <c r="N33" s="209">
        <f>M33/1000</f>
        <v>-5.2979270675903436</v>
      </c>
    </row>
    <row r="34" spans="1:16" ht="32.1">
      <c r="A34" s="17">
        <v>2</v>
      </c>
      <c r="B34" s="18" t="str">
        <f t="shared" ref="B34:B36" si="0">A15</f>
        <v xml:space="preserve">Upsizing LV cable from 95sqmm to 185sqmm </v>
      </c>
      <c r="C34" s="17" t="s">
        <v>78</v>
      </c>
      <c r="D34" s="18"/>
      <c r="E34" s="17"/>
      <c r="F34" s="40">
        <f>'Option 2'!$C$9</f>
        <v>3.800309195523465E-3</v>
      </c>
      <c r="G34" s="40">
        <f>'Option 2'!$C$10</f>
        <v>7.973825909675724E-3</v>
      </c>
      <c r="H34" s="40">
        <f>'Option 2'!$C$11</f>
        <v>1.0535555253979017E-2</v>
      </c>
      <c r="I34" s="40">
        <f>'Option 2'!$C$12</f>
        <v>1.2138642568736124E-2</v>
      </c>
      <c r="J34" s="40">
        <f>'Option 2'!$C$13</f>
        <v>1.2094230497184784E-2</v>
      </c>
      <c r="K34" s="17"/>
      <c r="M34" s="208">
        <f>J34*1000000</f>
        <v>12094.230497184784</v>
      </c>
      <c r="N34" s="209">
        <f>M34/1000</f>
        <v>12.094230497184784</v>
      </c>
      <c r="O34" s="209">
        <f>N33-N34</f>
        <v>-17.392157564775125</v>
      </c>
      <c r="P34" s="2" t="s">
        <v>100</v>
      </c>
    </row>
    <row r="35" spans="1:16" ht="32.1">
      <c r="A35" s="17">
        <v>3</v>
      </c>
      <c r="B35" s="18" t="str">
        <f t="shared" si="0"/>
        <v xml:space="preserve">Upsizing LV cable from 95sqmm to 300sqmm </v>
      </c>
      <c r="C35" s="17" t="s">
        <v>76</v>
      </c>
      <c r="D35" s="18"/>
      <c r="E35" s="17"/>
      <c r="F35" s="40">
        <f>'Option 3'!$C$9</f>
        <v>2.4416339085978379E-3</v>
      </c>
      <c r="G35" s="40">
        <f>'Option 3'!$C$10</f>
        <v>6.9697612635661868E-3</v>
      </c>
      <c r="H35" s="40">
        <f>'Option 3'!$C$11</f>
        <v>9.7676762782811389E-3</v>
      </c>
      <c r="I35" s="40">
        <f>'Option 3'!$C$12</f>
        <v>1.1387558248096346E-2</v>
      </c>
      <c r="J35" s="40">
        <f>'Option 3'!$C$13</f>
        <v>1.1298436461355591E-2</v>
      </c>
      <c r="K35" s="17"/>
      <c r="M35" s="208">
        <f>J35*1000000</f>
        <v>11298.436461355592</v>
      </c>
      <c r="N35" s="209">
        <f>M35/1000</f>
        <v>11.298436461355593</v>
      </c>
      <c r="O35" s="209">
        <f>N33-N35</f>
        <v>-16.596363528945936</v>
      </c>
      <c r="P35" s="2" t="s">
        <v>101</v>
      </c>
    </row>
    <row r="36" spans="1:16" ht="32.1">
      <c r="A36" s="17">
        <v>4</v>
      </c>
      <c r="B36" s="18" t="str">
        <f t="shared" si="0"/>
        <v>Upsizing LV cable from 185sqmm to 300sqmm</v>
      </c>
      <c r="C36" s="17" t="s">
        <v>78</v>
      </c>
      <c r="D36" s="18"/>
      <c r="E36" s="17"/>
      <c r="F36" s="40">
        <f>'Option 4'!$C$9</f>
        <v>-6.2122014454442818E-3</v>
      </c>
      <c r="G36" s="40">
        <f>'Option 4'!$C$10</f>
        <v>-8.1052396441602705E-3</v>
      </c>
      <c r="H36" s="40">
        <f>'Option 4'!$C$11</f>
        <v>-9.2177548598461265E-3</v>
      </c>
      <c r="I36" s="40">
        <f>'Option 4'!$C$12</f>
        <v>-1.0171066923477181E-2</v>
      </c>
      <c r="J36" s="40">
        <f>'Option 4'!$C$13</f>
        <v>-1.0260188710217936E-2</v>
      </c>
      <c r="K36" s="17"/>
      <c r="M36" s="208"/>
      <c r="N36" s="209"/>
    </row>
    <row r="37" spans="1:16" ht="27.75" customHeight="1">
      <c r="A37" s="17">
        <v>5</v>
      </c>
      <c r="B37" s="17"/>
      <c r="C37" s="17"/>
      <c r="D37" s="18"/>
      <c r="E37" s="17"/>
      <c r="F37" s="40"/>
      <c r="G37" s="40"/>
      <c r="H37" s="40"/>
      <c r="I37" s="40"/>
      <c r="J37" s="40"/>
      <c r="K37" s="17"/>
    </row>
    <row r="42" spans="1:16">
      <c r="A42" s="2" t="s">
        <v>102</v>
      </c>
    </row>
  </sheetData>
  <mergeCells count="38">
    <mergeCell ref="F31:K31"/>
    <mergeCell ref="A31:A32"/>
    <mergeCell ref="B31:B32"/>
    <mergeCell ref="C31:C32"/>
    <mergeCell ref="D31:D32"/>
    <mergeCell ref="E31:E32"/>
    <mergeCell ref="A28:B28"/>
    <mergeCell ref="A10:E10"/>
    <mergeCell ref="A19:B19"/>
    <mergeCell ref="A20:B20"/>
    <mergeCell ref="A21:B21"/>
    <mergeCell ref="A22:B22"/>
    <mergeCell ref="A23:B23"/>
    <mergeCell ref="A24:B24"/>
    <mergeCell ref="C24:E24"/>
    <mergeCell ref="C25:E25"/>
    <mergeCell ref="C26:E26"/>
    <mergeCell ref="C27:E27"/>
    <mergeCell ref="C28:E28"/>
    <mergeCell ref="A17:B17"/>
    <mergeCell ref="A18:B18"/>
    <mergeCell ref="A25:B25"/>
    <mergeCell ref="A7:E8"/>
    <mergeCell ref="C14:E14"/>
    <mergeCell ref="C15:E15"/>
    <mergeCell ref="C16:E16"/>
    <mergeCell ref="A14:B14"/>
    <mergeCell ref="A15:B15"/>
    <mergeCell ref="A16:B16"/>
    <mergeCell ref="A26:B26"/>
    <mergeCell ref="A27:B27"/>
    <mergeCell ref="C23:E23"/>
    <mergeCell ref="C17:E17"/>
    <mergeCell ref="C18:E18"/>
    <mergeCell ref="C19:E19"/>
    <mergeCell ref="C20:E20"/>
    <mergeCell ref="C21:E21"/>
    <mergeCell ref="C22:E22"/>
  </mergeCells>
  <conditionalFormatting sqref="A33:K37">
    <cfRule type="expression" dxfId="10" priority="1">
      <formula>$C33="adopted"</formula>
    </cfRule>
  </conditionalFormatting>
  <conditionalFormatting sqref="C34:C37">
    <cfRule type="expression" dxfId="9" priority="15">
      <formula>$C34="adopted"</formula>
    </cfRule>
  </conditionalFormatting>
  <dataValidations count="1">
    <dataValidation type="list" allowBlank="1" showInputMessage="1" showErrorMessage="1" sqref="C33:C37" xr:uid="{00000000-0002-0000-0200-000000000000}">
      <formula1>$Y$6:$Y$7</formula1>
    </dataValidation>
  </dataValidations>
  <pageMargins left="0.7" right="0.7" top="0.75" bottom="0.75" header="0.3" footer="0.3"/>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F56-98BA-42AD-9569-E29F0C195419}">
  <sheetPr>
    <pageSetUpPr autoPageBreaks="0"/>
  </sheetPr>
  <dimension ref="A1:CN120"/>
  <sheetViews>
    <sheetView zoomScale="70" zoomScaleNormal="70" workbookViewId="0">
      <selection activeCell="K8" sqref="K8"/>
    </sheetView>
  </sheetViews>
  <sheetFormatPr defaultColWidth="10.140625" defaultRowHeight="13.5"/>
  <cols>
    <col min="1" max="1" width="29.42578125" style="108" customWidth="1"/>
    <col min="2" max="2" width="29.42578125" style="111" customWidth="1"/>
    <col min="3" max="3" width="21" style="108" bestFit="1" customWidth="1"/>
    <col min="4" max="4" width="32.140625" style="108" customWidth="1"/>
    <col min="5" max="5" width="10.5703125" style="108" bestFit="1" customWidth="1"/>
    <col min="6" max="6" width="15.85546875" style="108" customWidth="1"/>
    <col min="7" max="8" width="16.85546875" style="108" customWidth="1"/>
    <col min="9" max="9" width="10.140625" style="108" customWidth="1"/>
    <col min="10" max="10" width="29.85546875" style="108" customWidth="1"/>
    <col min="11" max="11" width="17.140625" style="108" bestFit="1" customWidth="1"/>
    <col min="12" max="12" width="15.85546875" style="108" customWidth="1"/>
    <col min="13" max="13" width="14.42578125" style="108" customWidth="1"/>
    <col min="14" max="14" width="10.140625" style="108" customWidth="1"/>
    <col min="15" max="22" width="7.85546875" style="108" bestFit="1" customWidth="1"/>
    <col min="23" max="84" width="7.42578125" style="108" bestFit="1" customWidth="1"/>
    <col min="85" max="86" width="10.140625" style="108"/>
    <col min="87" max="87" width="10.140625" style="108" customWidth="1"/>
    <col min="88" max="16384" width="10.140625" style="108"/>
  </cols>
  <sheetData>
    <row r="1" spans="1:68" s="86" customFormat="1" ht="19.5">
      <c r="A1" s="86" t="s">
        <v>103</v>
      </c>
    </row>
    <row r="2" spans="1:68" s="86" customFormat="1" ht="19.5">
      <c r="A2" s="86" t="s">
        <v>1</v>
      </c>
    </row>
    <row r="3" spans="1:68" s="86" customFormat="1" ht="19.5"/>
    <row r="4" spans="1:68" s="86" customFormat="1" ht="19.5"/>
    <row r="6" spans="1:68" ht="12.6" customHeight="1">
      <c r="A6" s="234" t="s">
        <v>104</v>
      </c>
      <c r="B6" s="235"/>
      <c r="C6" s="235"/>
      <c r="D6" s="90" t="s">
        <v>105</v>
      </c>
      <c r="E6" s="113"/>
      <c r="F6" s="113"/>
      <c r="G6" s="113"/>
      <c r="H6" s="91"/>
      <c r="I6" s="240"/>
      <c r="J6" s="240"/>
      <c r="K6" s="240"/>
      <c r="L6" s="114"/>
      <c r="M6" s="112"/>
      <c r="N6" s="240"/>
      <c r="O6" s="240"/>
      <c r="P6" s="240"/>
      <c r="Q6" s="240"/>
      <c r="R6" s="240"/>
      <c r="S6" s="240"/>
      <c r="T6" s="240"/>
      <c r="U6" s="240"/>
      <c r="V6" s="240"/>
      <c r="W6" s="240"/>
      <c r="X6" s="240"/>
      <c r="Y6" s="240"/>
      <c r="Z6" s="240"/>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row>
    <row r="7" spans="1:68" ht="14.1">
      <c r="A7" s="234"/>
      <c r="B7" s="235"/>
      <c r="C7" s="235"/>
      <c r="D7" s="115"/>
      <c r="E7" s="115"/>
      <c r="F7" s="115"/>
      <c r="G7" s="113"/>
      <c r="H7" s="240"/>
      <c r="I7" s="240"/>
      <c r="J7" s="240"/>
      <c r="K7" s="240"/>
      <c r="L7" s="240"/>
      <c r="M7" s="112"/>
      <c r="N7" s="240"/>
      <c r="O7" s="240"/>
      <c r="P7" s="240"/>
      <c r="Q7" s="240"/>
      <c r="R7" s="240"/>
      <c r="S7" s="240"/>
      <c r="T7" s="240"/>
      <c r="U7" s="240"/>
      <c r="V7" s="240"/>
      <c r="W7" s="240"/>
      <c r="X7" s="240"/>
      <c r="Y7" s="240"/>
      <c r="Z7" s="240"/>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row>
    <row r="8" spans="1:68" ht="14.1">
      <c r="A8" s="234"/>
      <c r="B8" s="235"/>
      <c r="C8" s="235"/>
      <c r="D8" s="127" t="s">
        <v>106</v>
      </c>
      <c r="E8" s="157">
        <v>0.03</v>
      </c>
      <c r="F8" s="92" t="s">
        <v>107</v>
      </c>
      <c r="G8" s="113"/>
      <c r="H8" s="240"/>
      <c r="I8" s="240"/>
      <c r="J8" s="159" t="s">
        <v>108</v>
      </c>
      <c r="K8" s="116">
        <f>48.4212692672308*'Fixed Data - Inflation'!E16</f>
        <v>58.215687651416758</v>
      </c>
      <c r="L8" s="112"/>
      <c r="M8" s="240"/>
      <c r="N8" s="240"/>
      <c r="O8" s="240"/>
      <c r="P8" s="240"/>
      <c r="Q8" s="240"/>
      <c r="R8" s="240"/>
      <c r="S8" s="240"/>
      <c r="T8" s="240"/>
      <c r="U8" s="240"/>
      <c r="V8" s="240"/>
      <c r="W8" s="240"/>
      <c r="X8" s="240"/>
      <c r="Y8" s="240"/>
      <c r="Z8" s="240"/>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row>
    <row r="9" spans="1:68" ht="14.1">
      <c r="A9" s="234"/>
      <c r="B9" s="235"/>
      <c r="C9" s="235"/>
      <c r="D9" s="127" t="s">
        <v>109</v>
      </c>
      <c r="E9" s="117">
        <v>3.5000000000000003E-2</v>
      </c>
      <c r="F9" s="93" t="s">
        <v>110</v>
      </c>
      <c r="G9" s="118" t="s">
        <v>111</v>
      </c>
      <c r="H9" s="240"/>
      <c r="I9" s="240"/>
      <c r="J9" s="159" t="s">
        <v>112</v>
      </c>
      <c r="K9" s="119">
        <f>36.0814227028545*'Fixed Data - Inflation'!E16</f>
        <v>43.379797057687547</v>
      </c>
      <c r="L9" s="91"/>
      <c r="M9" s="114"/>
      <c r="N9" s="240"/>
      <c r="O9" s="240"/>
      <c r="P9" s="240"/>
      <c r="Q9" s="240"/>
      <c r="R9" s="240"/>
      <c r="S9" s="240"/>
      <c r="T9" s="240"/>
      <c r="U9" s="240"/>
      <c r="V9" s="240"/>
      <c r="W9" s="240"/>
      <c r="X9" s="240"/>
      <c r="Y9" s="240"/>
      <c r="Z9" s="240"/>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row>
    <row r="10" spans="1:68" ht="14.1">
      <c r="A10" s="234"/>
      <c r="B10" s="235"/>
      <c r="C10" s="235"/>
      <c r="D10" s="127" t="s">
        <v>113</v>
      </c>
      <c r="E10" s="117">
        <v>0.03</v>
      </c>
      <c r="F10" s="93" t="s">
        <v>110</v>
      </c>
      <c r="G10" s="118" t="s">
        <v>111</v>
      </c>
      <c r="H10" s="240"/>
      <c r="I10" s="240"/>
      <c r="J10" s="160" t="s">
        <v>114</v>
      </c>
      <c r="K10" s="119">
        <f>15.4435208342214*'Fixed Data - Inflation'!E16</f>
        <v>18.56736097026721</v>
      </c>
      <c r="L10" s="94"/>
      <c r="M10" s="114"/>
      <c r="N10" s="240"/>
      <c r="O10" s="240"/>
      <c r="P10" s="240"/>
      <c r="Q10" s="240"/>
      <c r="R10" s="240"/>
      <c r="S10" s="240"/>
      <c r="T10" s="241"/>
      <c r="U10" s="82"/>
      <c r="V10" s="241"/>
      <c r="W10" s="242"/>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row>
    <row r="11" spans="1:68" ht="27.6">
      <c r="A11" s="234"/>
      <c r="B11" s="235"/>
      <c r="C11" s="235"/>
      <c r="D11" s="127" t="s">
        <v>115</v>
      </c>
      <c r="E11" s="117">
        <v>1.4999999999999999E-2</v>
      </c>
      <c r="F11" s="93" t="s">
        <v>116</v>
      </c>
      <c r="G11" s="118" t="s">
        <v>111</v>
      </c>
      <c r="H11" s="240"/>
      <c r="I11" s="240"/>
      <c r="J11" s="160" t="s">
        <v>117</v>
      </c>
      <c r="K11" s="119">
        <f>0.376671239859058*'Fixed Data - Inflation'!E16</f>
        <v>0.45286246268944341</v>
      </c>
      <c r="L11" s="93"/>
      <c r="M11" s="114"/>
      <c r="N11" s="240"/>
      <c r="O11" s="240"/>
      <c r="P11" s="240"/>
      <c r="Q11" s="240"/>
      <c r="R11" s="240"/>
      <c r="S11" s="240"/>
      <c r="T11" s="241"/>
      <c r="U11" s="82"/>
      <c r="V11" s="241"/>
      <c r="W11" s="242"/>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row>
    <row r="12" spans="1:68" ht="27.6">
      <c r="A12" s="234"/>
      <c r="B12" s="235"/>
      <c r="C12" s="235"/>
      <c r="D12" s="127" t="s">
        <v>118</v>
      </c>
      <c r="E12" s="121">
        <v>1.286E-2</v>
      </c>
      <c r="F12" s="93" t="s">
        <v>116</v>
      </c>
      <c r="G12" s="118" t="s">
        <v>111</v>
      </c>
      <c r="H12" s="240"/>
      <c r="I12" s="120"/>
      <c r="J12" s="240" t="b">
        <v>0</v>
      </c>
      <c r="K12" s="94"/>
      <c r="L12" s="114"/>
      <c r="M12" s="115"/>
      <c r="N12" s="240"/>
      <c r="O12" s="240"/>
      <c r="P12" s="240"/>
      <c r="Q12" s="240"/>
      <c r="R12" s="240"/>
      <c r="S12" s="240"/>
      <c r="T12" s="241"/>
      <c r="U12" s="82"/>
      <c r="V12" s="241"/>
      <c r="W12" s="242"/>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row>
    <row r="13" spans="1:68" ht="14.1">
      <c r="A13" s="234"/>
      <c r="B13" s="235"/>
      <c r="C13" s="235"/>
      <c r="D13" s="127" t="s">
        <v>119</v>
      </c>
      <c r="E13" s="122">
        <v>45</v>
      </c>
      <c r="F13" s="240"/>
      <c r="G13" s="240"/>
      <c r="H13" s="240"/>
      <c r="I13" s="120"/>
      <c r="J13" s="240"/>
      <c r="K13" s="94"/>
      <c r="L13" s="94"/>
      <c r="M13" s="240"/>
      <c r="N13" s="240"/>
      <c r="O13" s="240"/>
      <c r="P13" s="240"/>
      <c r="Q13" s="240"/>
      <c r="R13" s="240"/>
      <c r="S13" s="240"/>
      <c r="T13" s="241"/>
      <c r="U13" s="82"/>
      <c r="V13" s="243"/>
      <c r="W13" s="242"/>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row>
    <row r="14" spans="1:68" ht="14.1">
      <c r="A14" s="234"/>
      <c r="B14" s="235"/>
      <c r="C14" s="235"/>
      <c r="D14" s="127" t="s">
        <v>120</v>
      </c>
      <c r="E14" s="123">
        <f>F14*'Fixed Data - Inflation'!E22*E16</f>
        <v>11.3242528752537</v>
      </c>
      <c r="F14" s="240">
        <v>1.7450000000000001</v>
      </c>
      <c r="G14" s="240" t="s">
        <v>121</v>
      </c>
      <c r="H14" s="114" t="s">
        <v>122</v>
      </c>
      <c r="I14" s="240"/>
      <c r="J14" s="240"/>
      <c r="K14" s="240"/>
      <c r="L14" s="240"/>
      <c r="M14" s="240"/>
      <c r="N14" s="240"/>
      <c r="O14" s="115"/>
      <c r="P14" s="115"/>
      <c r="Q14" s="115"/>
      <c r="R14" s="115"/>
      <c r="S14" s="240"/>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row>
    <row r="15" spans="1:68" ht="27.6">
      <c r="A15" s="234"/>
      <c r="B15" s="235"/>
      <c r="C15" s="235"/>
      <c r="D15" s="158" t="s">
        <v>123</v>
      </c>
      <c r="E15" s="124">
        <f>F15*'Fixed Data - Inflation'!E22*E16</f>
        <v>5.7107980115892583E-2</v>
      </c>
      <c r="F15" s="240">
        <v>8.8000000000000005E-3</v>
      </c>
      <c r="G15" s="240" t="s">
        <v>121</v>
      </c>
      <c r="H15" s="125" t="s">
        <v>122</v>
      </c>
      <c r="I15" s="115"/>
      <c r="J15" s="240"/>
      <c r="K15" s="82">
        <v>0.37667123985905798</v>
      </c>
      <c r="L15" s="82"/>
      <c r="M15" s="240"/>
      <c r="N15" s="240"/>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row>
    <row r="16" spans="1:68" ht="20.100000000000001" customHeight="1">
      <c r="A16" s="114"/>
      <c r="B16" s="113"/>
      <c r="C16" s="115"/>
      <c r="D16" s="115" t="s">
        <v>124</v>
      </c>
      <c r="E16" s="156">
        <v>6.25</v>
      </c>
      <c r="F16" s="240"/>
      <c r="G16" s="240"/>
      <c r="H16" s="240"/>
      <c r="I16" s="240"/>
      <c r="J16" s="115"/>
      <c r="K16" s="115"/>
      <c r="L16" s="115"/>
      <c r="M16" s="114"/>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row>
    <row r="17" spans="1:92" ht="14.1">
      <c r="A17" s="115"/>
      <c r="B17" s="115"/>
      <c r="C17" s="115"/>
      <c r="D17" s="115"/>
      <c r="E17" s="115"/>
      <c r="F17" s="115"/>
      <c r="G17" s="115"/>
      <c r="H17" s="113">
        <v>1</v>
      </c>
      <c r="I17" s="113">
        <v>2</v>
      </c>
      <c r="J17" s="113">
        <v>3</v>
      </c>
      <c r="K17" s="113">
        <v>4</v>
      </c>
      <c r="L17" s="113">
        <v>5</v>
      </c>
      <c r="M17" s="113">
        <v>6</v>
      </c>
      <c r="N17" s="113">
        <v>7</v>
      </c>
      <c r="O17" s="113">
        <v>8</v>
      </c>
      <c r="P17" s="113">
        <v>9</v>
      </c>
      <c r="Q17" s="113">
        <v>10</v>
      </c>
      <c r="R17" s="113">
        <v>11</v>
      </c>
      <c r="S17" s="113">
        <v>12</v>
      </c>
      <c r="T17" s="113">
        <v>13</v>
      </c>
      <c r="U17" s="113">
        <v>14</v>
      </c>
      <c r="V17" s="113">
        <v>15</v>
      </c>
      <c r="W17" s="113">
        <v>16</v>
      </c>
      <c r="X17" s="113">
        <v>17</v>
      </c>
      <c r="Y17" s="113">
        <v>18</v>
      </c>
      <c r="Z17" s="113">
        <v>19</v>
      </c>
      <c r="AA17" s="113">
        <v>20</v>
      </c>
      <c r="AB17" s="113">
        <v>21</v>
      </c>
      <c r="AC17" s="113">
        <v>22</v>
      </c>
      <c r="AD17" s="113">
        <v>23</v>
      </c>
      <c r="AE17" s="113">
        <v>24</v>
      </c>
      <c r="AF17" s="113">
        <v>25</v>
      </c>
      <c r="AG17" s="113">
        <v>26</v>
      </c>
      <c r="AH17" s="113">
        <v>27</v>
      </c>
      <c r="AI17" s="113">
        <v>28</v>
      </c>
      <c r="AJ17" s="113">
        <v>29</v>
      </c>
      <c r="AK17" s="113">
        <v>30</v>
      </c>
      <c r="AL17" s="113">
        <v>31</v>
      </c>
      <c r="AM17" s="113">
        <v>32</v>
      </c>
      <c r="AN17" s="113">
        <v>33</v>
      </c>
      <c r="AO17" s="113">
        <v>34</v>
      </c>
      <c r="AP17" s="113">
        <v>35</v>
      </c>
      <c r="AQ17" s="113">
        <v>36</v>
      </c>
      <c r="AR17" s="113">
        <v>37</v>
      </c>
      <c r="AS17" s="113">
        <v>38</v>
      </c>
      <c r="AT17" s="113">
        <v>39</v>
      </c>
      <c r="AU17" s="113">
        <v>40</v>
      </c>
      <c r="AV17" s="113">
        <v>41</v>
      </c>
      <c r="AW17" s="113">
        <v>42</v>
      </c>
      <c r="AX17" s="113">
        <v>43</v>
      </c>
      <c r="AY17" s="113">
        <v>44</v>
      </c>
      <c r="AZ17" s="113">
        <v>45</v>
      </c>
      <c r="BA17" s="113">
        <v>46</v>
      </c>
      <c r="BB17" s="113">
        <v>47</v>
      </c>
      <c r="BC17" s="113">
        <v>48</v>
      </c>
      <c r="BD17" s="113">
        <v>49</v>
      </c>
      <c r="BE17" s="113">
        <v>50</v>
      </c>
      <c r="BF17" s="113">
        <v>51</v>
      </c>
      <c r="BG17" s="113">
        <v>52</v>
      </c>
      <c r="BH17" s="113">
        <v>53</v>
      </c>
      <c r="BI17" s="113">
        <v>54</v>
      </c>
      <c r="BJ17" s="113">
        <v>55</v>
      </c>
      <c r="BK17" s="113">
        <v>56</v>
      </c>
      <c r="BL17" s="113">
        <v>57</v>
      </c>
      <c r="BM17" s="113">
        <v>58</v>
      </c>
      <c r="BN17" s="113">
        <v>59</v>
      </c>
      <c r="BO17" s="113">
        <v>60</v>
      </c>
      <c r="BP17" s="113">
        <v>61</v>
      </c>
      <c r="BQ17" s="113">
        <v>62</v>
      </c>
      <c r="BR17" s="113">
        <v>63</v>
      </c>
      <c r="BS17" s="113">
        <v>64</v>
      </c>
      <c r="BT17" s="113">
        <v>65</v>
      </c>
      <c r="BU17" s="113">
        <v>66</v>
      </c>
      <c r="BV17" s="113">
        <v>67</v>
      </c>
      <c r="BW17" s="113">
        <v>68</v>
      </c>
      <c r="BX17" s="113">
        <v>69</v>
      </c>
      <c r="BY17" s="113">
        <v>70</v>
      </c>
      <c r="BZ17" s="113">
        <v>71</v>
      </c>
      <c r="CA17" s="113">
        <v>72</v>
      </c>
      <c r="CB17" s="113">
        <v>73</v>
      </c>
      <c r="CC17" s="113">
        <v>74</v>
      </c>
      <c r="CD17" s="113">
        <v>75</v>
      </c>
      <c r="CE17" s="113">
        <v>76</v>
      </c>
      <c r="CF17" s="240">
        <v>77</v>
      </c>
      <c r="CG17" s="113"/>
      <c r="CH17" s="113"/>
      <c r="CI17" s="113"/>
      <c r="CJ17" s="113"/>
      <c r="CK17" s="113"/>
      <c r="CL17" s="113"/>
      <c r="CM17" s="113"/>
      <c r="CN17" s="113"/>
    </row>
    <row r="18" spans="1:92">
      <c r="A18" s="136" t="s">
        <v>125</v>
      </c>
      <c r="B18" s="87">
        <v>2018</v>
      </c>
      <c r="C18" s="87">
        <v>2019</v>
      </c>
      <c r="D18" s="87">
        <v>2020</v>
      </c>
      <c r="E18" s="87">
        <v>2021</v>
      </c>
      <c r="F18" s="87">
        <v>2022</v>
      </c>
      <c r="G18" s="87">
        <v>2023</v>
      </c>
      <c r="H18" s="87">
        <v>2024</v>
      </c>
      <c r="I18" s="87">
        <v>2025</v>
      </c>
      <c r="J18" s="87">
        <v>2026</v>
      </c>
      <c r="K18" s="87">
        <v>2027</v>
      </c>
      <c r="L18" s="87">
        <v>2028</v>
      </c>
      <c r="M18" s="87">
        <v>2029</v>
      </c>
      <c r="N18" s="87">
        <v>2030</v>
      </c>
      <c r="O18" s="87">
        <v>2031</v>
      </c>
      <c r="P18" s="87">
        <v>2032</v>
      </c>
      <c r="Q18" s="87">
        <v>2033</v>
      </c>
      <c r="R18" s="87">
        <v>2034</v>
      </c>
      <c r="S18" s="87">
        <v>2035</v>
      </c>
      <c r="T18" s="87">
        <v>2036</v>
      </c>
      <c r="U18" s="87">
        <v>2037</v>
      </c>
      <c r="V18" s="87">
        <v>2038</v>
      </c>
      <c r="W18" s="87">
        <v>2039</v>
      </c>
      <c r="X18" s="87">
        <v>2040</v>
      </c>
      <c r="Y18" s="87">
        <v>2041</v>
      </c>
      <c r="Z18" s="87">
        <v>2042</v>
      </c>
      <c r="AA18" s="87">
        <v>2043</v>
      </c>
      <c r="AB18" s="87">
        <v>2044</v>
      </c>
      <c r="AC18" s="87">
        <v>2045</v>
      </c>
      <c r="AD18" s="87">
        <v>2046</v>
      </c>
      <c r="AE18" s="87">
        <v>2047</v>
      </c>
      <c r="AF18" s="87">
        <v>2048</v>
      </c>
      <c r="AG18" s="87">
        <v>2049</v>
      </c>
      <c r="AH18" s="87">
        <v>2050</v>
      </c>
      <c r="AI18" s="87">
        <v>2051</v>
      </c>
      <c r="AJ18" s="87">
        <v>2052</v>
      </c>
      <c r="AK18" s="87">
        <v>2053</v>
      </c>
      <c r="AL18" s="87">
        <v>2054</v>
      </c>
      <c r="AM18" s="87">
        <v>2055</v>
      </c>
      <c r="AN18" s="87">
        <v>2056</v>
      </c>
      <c r="AO18" s="87">
        <v>2057</v>
      </c>
      <c r="AP18" s="87">
        <v>2058</v>
      </c>
      <c r="AQ18" s="87">
        <v>2059</v>
      </c>
      <c r="AR18" s="87">
        <v>2060</v>
      </c>
      <c r="AS18" s="87">
        <v>2061</v>
      </c>
      <c r="AT18" s="87">
        <v>2062</v>
      </c>
      <c r="AU18" s="87">
        <v>2063</v>
      </c>
      <c r="AV18" s="87">
        <v>2064</v>
      </c>
      <c r="AW18" s="87">
        <v>2065</v>
      </c>
      <c r="AX18" s="87">
        <v>2066</v>
      </c>
      <c r="AY18" s="87">
        <v>2067</v>
      </c>
      <c r="AZ18" s="87">
        <v>2068</v>
      </c>
      <c r="BA18" s="87">
        <v>2069</v>
      </c>
      <c r="BB18" s="87">
        <v>2070</v>
      </c>
      <c r="BC18" s="87">
        <v>2071</v>
      </c>
      <c r="BD18" s="87">
        <v>2072</v>
      </c>
      <c r="BE18" s="87">
        <v>2073</v>
      </c>
      <c r="BF18" s="87">
        <v>2074</v>
      </c>
      <c r="BG18" s="87">
        <v>2075</v>
      </c>
      <c r="BH18" s="87">
        <v>2076</v>
      </c>
      <c r="BI18" s="87">
        <v>2077</v>
      </c>
      <c r="BJ18" s="87">
        <v>2078</v>
      </c>
      <c r="BK18" s="87">
        <v>2079</v>
      </c>
      <c r="BL18" s="87">
        <v>2080</v>
      </c>
      <c r="BM18" s="87">
        <v>2081</v>
      </c>
      <c r="BN18" s="87">
        <v>2082</v>
      </c>
      <c r="BO18" s="87">
        <v>2083</v>
      </c>
      <c r="BP18" s="87">
        <v>2084</v>
      </c>
      <c r="BQ18" s="87">
        <v>2085</v>
      </c>
      <c r="BR18" s="87">
        <v>2086</v>
      </c>
      <c r="BS18" s="87">
        <v>2087</v>
      </c>
      <c r="BT18" s="87">
        <v>2088</v>
      </c>
      <c r="BU18" s="87">
        <v>2089</v>
      </c>
      <c r="BV18" s="87">
        <v>2090</v>
      </c>
      <c r="BW18" s="87">
        <v>2091</v>
      </c>
      <c r="BX18" s="87">
        <v>2092</v>
      </c>
      <c r="BY18" s="87">
        <v>2093</v>
      </c>
      <c r="BZ18" s="87">
        <v>2094</v>
      </c>
      <c r="CA18" s="87">
        <v>2095</v>
      </c>
      <c r="CB18" s="87">
        <v>2096</v>
      </c>
      <c r="CC18" s="87">
        <v>2097</v>
      </c>
      <c r="CD18" s="87">
        <v>2098</v>
      </c>
      <c r="CE18" s="87">
        <v>2099</v>
      </c>
      <c r="CF18" s="87">
        <v>2100</v>
      </c>
      <c r="CG18" s="241"/>
      <c r="CH18" s="241"/>
      <c r="CI18" s="241"/>
      <c r="CJ18" s="241"/>
      <c r="CK18" s="241"/>
      <c r="CL18" s="241"/>
      <c r="CM18" s="241"/>
      <c r="CN18" s="241"/>
    </row>
    <row r="19" spans="1:92" ht="29.1">
      <c r="A19" s="136" t="s">
        <v>126</v>
      </c>
      <c r="B19" s="88"/>
      <c r="C19" s="88"/>
      <c r="D19" s="87">
        <f>0.26227*1000</f>
        <v>262.27</v>
      </c>
      <c r="E19" s="88">
        <f t="shared" ref="E19:AG19" si="0">D19-$A$29</f>
        <v>253.86099999999999</v>
      </c>
      <c r="F19" s="88">
        <f t="shared" si="0"/>
        <v>245.452</v>
      </c>
      <c r="G19" s="88">
        <f t="shared" si="0"/>
        <v>237.04300000000001</v>
      </c>
      <c r="H19" s="88">
        <f t="shared" si="0"/>
        <v>228.63400000000001</v>
      </c>
      <c r="I19" s="88">
        <f t="shared" si="0"/>
        <v>220.22500000000002</v>
      </c>
      <c r="J19" s="88">
        <f t="shared" si="0"/>
        <v>211.81600000000003</v>
      </c>
      <c r="K19" s="88">
        <f t="shared" si="0"/>
        <v>203.40700000000004</v>
      </c>
      <c r="L19" s="88">
        <f t="shared" si="0"/>
        <v>194.99800000000005</v>
      </c>
      <c r="M19" s="88">
        <f t="shared" si="0"/>
        <v>186.58900000000006</v>
      </c>
      <c r="N19" s="88">
        <f t="shared" si="0"/>
        <v>178.18000000000006</v>
      </c>
      <c r="O19" s="88">
        <f t="shared" si="0"/>
        <v>169.77100000000007</v>
      </c>
      <c r="P19" s="88">
        <f t="shared" si="0"/>
        <v>161.36200000000008</v>
      </c>
      <c r="Q19" s="88">
        <f t="shared" si="0"/>
        <v>152.95300000000009</v>
      </c>
      <c r="R19" s="88">
        <f t="shared" si="0"/>
        <v>144.5440000000001</v>
      </c>
      <c r="S19" s="88">
        <f t="shared" si="0"/>
        <v>136.1350000000001</v>
      </c>
      <c r="T19" s="88">
        <f t="shared" si="0"/>
        <v>127.72600000000011</v>
      </c>
      <c r="U19" s="88">
        <f t="shared" si="0"/>
        <v>119.31700000000012</v>
      </c>
      <c r="V19" s="88">
        <f t="shared" si="0"/>
        <v>110.90800000000013</v>
      </c>
      <c r="W19" s="88">
        <f t="shared" si="0"/>
        <v>102.49900000000014</v>
      </c>
      <c r="X19" s="88">
        <f t="shared" si="0"/>
        <v>94.090000000000146</v>
      </c>
      <c r="Y19" s="88">
        <f t="shared" si="0"/>
        <v>85.681000000000154</v>
      </c>
      <c r="Z19" s="88">
        <f t="shared" si="0"/>
        <v>77.272000000000162</v>
      </c>
      <c r="AA19" s="88">
        <f t="shared" si="0"/>
        <v>68.86300000000017</v>
      </c>
      <c r="AB19" s="88">
        <f t="shared" si="0"/>
        <v>60.454000000000171</v>
      </c>
      <c r="AC19" s="88">
        <f t="shared" si="0"/>
        <v>52.045000000000172</v>
      </c>
      <c r="AD19" s="88">
        <f t="shared" si="0"/>
        <v>43.636000000000173</v>
      </c>
      <c r="AE19" s="88">
        <f t="shared" si="0"/>
        <v>35.227000000000174</v>
      </c>
      <c r="AF19" s="88">
        <f t="shared" si="0"/>
        <v>26.818000000000175</v>
      </c>
      <c r="AG19" s="88">
        <f t="shared" si="0"/>
        <v>18.409000000000177</v>
      </c>
      <c r="AH19" s="88">
        <v>10</v>
      </c>
      <c r="AI19" s="88">
        <v>10</v>
      </c>
      <c r="AJ19" s="88">
        <v>10</v>
      </c>
      <c r="AK19" s="88">
        <v>10</v>
      </c>
      <c r="AL19" s="88">
        <v>10</v>
      </c>
      <c r="AM19" s="88">
        <v>10</v>
      </c>
      <c r="AN19" s="88">
        <v>10</v>
      </c>
      <c r="AO19" s="88">
        <v>10</v>
      </c>
      <c r="AP19" s="97">
        <v>10</v>
      </c>
      <c r="AQ19" s="97">
        <v>10</v>
      </c>
      <c r="AR19" s="97">
        <v>10</v>
      </c>
      <c r="AS19" s="97">
        <v>10</v>
      </c>
      <c r="AT19" s="97">
        <v>10</v>
      </c>
      <c r="AU19" s="97">
        <v>10</v>
      </c>
      <c r="AV19" s="97">
        <v>10</v>
      </c>
      <c r="AW19" s="97">
        <v>10</v>
      </c>
      <c r="AX19" s="97">
        <v>10</v>
      </c>
      <c r="AY19" s="97">
        <v>10</v>
      </c>
      <c r="AZ19" s="97">
        <v>10</v>
      </c>
      <c r="BA19" s="97">
        <v>10</v>
      </c>
      <c r="BB19" s="97">
        <v>10</v>
      </c>
      <c r="BC19" s="97">
        <v>10</v>
      </c>
      <c r="BD19" s="97">
        <v>10</v>
      </c>
      <c r="BE19" s="97">
        <v>10</v>
      </c>
      <c r="BF19" s="97">
        <v>10</v>
      </c>
      <c r="BG19" s="97">
        <v>10</v>
      </c>
      <c r="BH19" s="97">
        <v>10</v>
      </c>
      <c r="BI19" s="97">
        <v>10</v>
      </c>
      <c r="BJ19" s="97">
        <v>10</v>
      </c>
      <c r="BK19" s="97">
        <v>10</v>
      </c>
      <c r="BL19" s="97">
        <v>10</v>
      </c>
      <c r="BM19" s="97">
        <v>10</v>
      </c>
      <c r="BN19" s="97">
        <v>10</v>
      </c>
      <c r="BO19" s="97">
        <v>10</v>
      </c>
      <c r="BP19" s="97">
        <v>10</v>
      </c>
      <c r="BQ19" s="97">
        <v>10</v>
      </c>
      <c r="BR19" s="97">
        <v>10</v>
      </c>
      <c r="BS19" s="97">
        <v>10</v>
      </c>
      <c r="BT19" s="97">
        <v>10</v>
      </c>
      <c r="BU19" s="97">
        <v>10</v>
      </c>
      <c r="BV19" s="97">
        <v>10</v>
      </c>
      <c r="BW19" s="97">
        <v>10</v>
      </c>
      <c r="BX19" s="97">
        <v>10</v>
      </c>
      <c r="BY19" s="97">
        <v>10</v>
      </c>
      <c r="BZ19" s="97">
        <v>10</v>
      </c>
      <c r="CA19" s="97">
        <v>10</v>
      </c>
      <c r="CB19" s="97">
        <v>10</v>
      </c>
      <c r="CC19" s="97">
        <v>10</v>
      </c>
      <c r="CD19" s="97">
        <v>10</v>
      </c>
      <c r="CE19" s="97">
        <v>10</v>
      </c>
      <c r="CF19" s="97">
        <v>10</v>
      </c>
      <c r="CG19" s="240"/>
      <c r="CH19" s="240"/>
      <c r="CI19" s="240"/>
      <c r="CJ19" s="240"/>
      <c r="CK19" s="240"/>
      <c r="CL19" s="240"/>
      <c r="CM19" s="240"/>
      <c r="CN19" s="240"/>
    </row>
    <row r="20" spans="1:92" ht="27">
      <c r="A20" s="136" t="s">
        <v>127</v>
      </c>
      <c r="B20" s="88">
        <v>12.76</v>
      </c>
      <c r="C20" s="88">
        <v>13.15</v>
      </c>
      <c r="D20" s="88">
        <v>13.84</v>
      </c>
      <c r="E20" s="88">
        <v>20.54</v>
      </c>
      <c r="F20" s="88">
        <v>27.24</v>
      </c>
      <c r="G20" s="88">
        <v>33.94</v>
      </c>
      <c r="H20" s="88">
        <v>40.64</v>
      </c>
      <c r="I20" s="88">
        <v>47.33</v>
      </c>
      <c r="J20" s="88">
        <v>54.03</v>
      </c>
      <c r="K20" s="88">
        <v>60.73</v>
      </c>
      <c r="L20" s="88">
        <v>67.430000000000007</v>
      </c>
      <c r="M20" s="88">
        <v>74.13</v>
      </c>
      <c r="N20" s="88">
        <f>N36*'Fixed Data - Inflation'!$D$12</f>
        <v>89.595328625746873</v>
      </c>
      <c r="O20" s="88">
        <f>O36*'Fixed Data - Inflation'!$D$12</f>
        <v>98.554861488321549</v>
      </c>
      <c r="P20" s="88">
        <f>P36*'Fixed Data - Inflation'!$D$12</f>
        <v>106.23446108481414</v>
      </c>
      <c r="Q20" s="88">
        <f>Q36*'Fixed Data - Inflation'!$D$12</f>
        <v>115.19399394738883</v>
      </c>
      <c r="R20" s="88">
        <f>R36*'Fixed Data - Inflation'!$D$12</f>
        <v>122.87359354388141</v>
      </c>
      <c r="S20" s="88">
        <f>S36*'Fixed Data - Inflation'!$D$12</f>
        <v>131.8331264064561</v>
      </c>
      <c r="T20" s="88">
        <f>T36*'Fixed Data - Inflation'!$D$12</f>
        <v>139.51272600294868</v>
      </c>
      <c r="U20" s="88">
        <f>U36*'Fixed Data - Inflation'!$D$12</f>
        <v>148.47225886552337</v>
      </c>
      <c r="V20" s="88">
        <f>V36*'Fixed Data - Inflation'!$D$12</f>
        <v>156.15185846201598</v>
      </c>
      <c r="W20" s="88">
        <f>W36*'Fixed Data - Inflation'!$D$12</f>
        <v>165.11139132459067</v>
      </c>
      <c r="X20" s="88">
        <f>X36*'Fixed Data - Inflation'!$D$12</f>
        <v>172.79099092108325</v>
      </c>
      <c r="Y20" s="88">
        <f>Y36*'Fixed Data - Inflation'!$D$12</f>
        <v>181.75052378365794</v>
      </c>
      <c r="Z20" s="88">
        <f>Z36*'Fixed Data - Inflation'!$D$12</f>
        <v>189.43012338015052</v>
      </c>
      <c r="AA20" s="88">
        <f>AA36*'Fixed Data - Inflation'!$D$12</f>
        <v>198.38965624272521</v>
      </c>
      <c r="AB20" s="88">
        <f>AB36*'Fixed Data - Inflation'!$D$12</f>
        <v>206.06925583921779</v>
      </c>
      <c r="AC20" s="88">
        <f>AC36*'Fixed Data - Inflation'!$D$12</f>
        <v>215.02878870179248</v>
      </c>
      <c r="AD20" s="88">
        <f>AD36*'Fixed Data - Inflation'!$D$12</f>
        <v>222.70838829828509</v>
      </c>
      <c r="AE20" s="88">
        <f>AE36*'Fixed Data - Inflation'!$D$12</f>
        <v>231.66792116085975</v>
      </c>
      <c r="AF20" s="88">
        <f>AF36*'Fixed Data - Inflation'!$D$12</f>
        <v>239.34752075735236</v>
      </c>
      <c r="AG20" s="88">
        <f>AG36*'Fixed Data - Inflation'!$D$12</f>
        <v>248.30705361992705</v>
      </c>
      <c r="AH20" s="88">
        <f>AH36*'Fixed Data - Inflation'!$D$12</f>
        <v>255.98665321641963</v>
      </c>
      <c r="AI20" s="88">
        <f>AI36*'Fixed Data - Inflation'!$D$12</f>
        <v>264.94618607899429</v>
      </c>
      <c r="AJ20" s="88">
        <f>AJ36*'Fixed Data - Inflation'!$D$12</f>
        <v>273.90571894156898</v>
      </c>
      <c r="AK20" s="88">
        <f>AK36*'Fixed Data - Inflation'!$D$12</f>
        <v>282.86525180414367</v>
      </c>
      <c r="AL20" s="88">
        <f>AL36*'Fixed Data - Inflation'!$D$12</f>
        <v>291.82478466671836</v>
      </c>
      <c r="AM20" s="88">
        <f>AM36*'Fixed Data - Inflation'!$D$12</f>
        <v>299.50438426321097</v>
      </c>
      <c r="AN20" s="88">
        <f>AN36*'Fixed Data - Inflation'!$D$12</f>
        <v>308.46391712578566</v>
      </c>
      <c r="AO20" s="88">
        <f>AO36*'Fixed Data - Inflation'!$D$12</f>
        <v>317.42344998836035</v>
      </c>
      <c r="AP20" s="88">
        <f>AP36*'Fixed Data - Inflation'!$D$12</f>
        <v>325.1030495848529</v>
      </c>
      <c r="AQ20" s="88">
        <f>AQ36*'Fixed Data - Inflation'!$D$12</f>
        <v>332.7826491813455</v>
      </c>
      <c r="AR20" s="88">
        <f>AR36*'Fixed Data - Inflation'!$D$12</f>
        <v>340.46224877783811</v>
      </c>
      <c r="AS20" s="88">
        <f>AS36*'Fixed Data - Inflation'!$D$12</f>
        <v>346.86191510824858</v>
      </c>
      <c r="AT20" s="88">
        <f>AT36*'Fixed Data - Inflation'!$D$12</f>
        <v>353.26158143865911</v>
      </c>
      <c r="AU20" s="88">
        <f>AU36*'Fixed Data - Inflation'!$D$12</f>
        <v>358.38131450298749</v>
      </c>
      <c r="AV20" s="88">
        <f>AV36*'Fixed Data - Inflation'!$D$12</f>
        <v>363.50104756731588</v>
      </c>
      <c r="AW20" s="88">
        <f>AW36*'Fixed Data - Inflation'!$D$12</f>
        <v>368.62078063164427</v>
      </c>
      <c r="AX20" s="88">
        <f>AX36*'Fixed Data - Inflation'!$D$12</f>
        <v>372.46058042989057</v>
      </c>
      <c r="AY20" s="88">
        <f>AY36*'Fixed Data - Inflation'!$D$12</f>
        <v>376.30038022813687</v>
      </c>
      <c r="AZ20" s="88">
        <f>AZ36*'Fixed Data - Inflation'!$D$12</f>
        <v>380.14018002638312</v>
      </c>
      <c r="BA20" s="88">
        <f>BA36*'Fixed Data - Inflation'!$D$12</f>
        <v>382.70004655854734</v>
      </c>
      <c r="BB20" s="88">
        <f>BB36*'Fixed Data - Inflation'!$D$12</f>
        <v>385.25991309071151</v>
      </c>
      <c r="BC20" s="88">
        <f>BC36*'Fixed Data - Inflation'!$D$12</f>
        <v>387.81977962287573</v>
      </c>
      <c r="BD20" s="88">
        <f>BD36*'Fixed Data - Inflation'!$D$12</f>
        <v>390.37964615503995</v>
      </c>
      <c r="BE20" s="88">
        <f>BE36*'Fixed Data - Inflation'!$D$12</f>
        <v>391.65957942112203</v>
      </c>
      <c r="BF20" s="88">
        <f>BF36*'Fixed Data - Inflation'!$D$12</f>
        <v>392.93951268720411</v>
      </c>
      <c r="BG20" s="88">
        <f>BG36*'Fixed Data - Inflation'!$D$12</f>
        <v>394.2194459532862</v>
      </c>
      <c r="BH20" s="88">
        <f>BH36*'Fixed Data - Inflation'!$D$12</f>
        <v>394.2194459532862</v>
      </c>
      <c r="BI20" s="88">
        <f>BI36*'Fixed Data - Inflation'!$D$12</f>
        <v>394.2194459532862</v>
      </c>
      <c r="BJ20" s="88">
        <f>BJ36*'Fixed Data - Inflation'!$D$12</f>
        <v>392.93951268720411</v>
      </c>
      <c r="BK20" s="88">
        <f>BK36*'Fixed Data - Inflation'!$D$12</f>
        <v>392.93951268720411</v>
      </c>
      <c r="BL20" s="88">
        <f>BL36*'Fixed Data - Inflation'!$D$12</f>
        <v>391.65957942112203</v>
      </c>
      <c r="BM20" s="88">
        <f>BM36*'Fixed Data - Inflation'!$D$12</f>
        <v>391.65957942112203</v>
      </c>
      <c r="BN20" s="88">
        <f>BN36*'Fixed Data - Inflation'!$D$12</f>
        <v>390.37964615503995</v>
      </c>
      <c r="BO20" s="88">
        <f>BO36*'Fixed Data - Inflation'!$D$12</f>
        <v>389.09971288895781</v>
      </c>
      <c r="BP20" s="88">
        <f>BP36*'Fixed Data - Inflation'!$D$12</f>
        <v>387.81977962287573</v>
      </c>
      <c r="BQ20" s="88">
        <f>BQ36*'Fixed Data - Inflation'!$D$12</f>
        <v>386.53984635679365</v>
      </c>
      <c r="BR20" s="88">
        <f>BR36*'Fixed Data - Inflation'!$D$12</f>
        <v>383.97997982462942</v>
      </c>
      <c r="BS20" s="88">
        <f>BS36*'Fixed Data - Inflation'!$D$12</f>
        <v>381.42011329246526</v>
      </c>
      <c r="BT20" s="88">
        <f>BT36*'Fixed Data - Inflation'!$D$12</f>
        <v>380.14018002638312</v>
      </c>
      <c r="BU20" s="88">
        <f>BU36*'Fixed Data - Inflation'!$D$12</f>
        <v>376.30038022813687</v>
      </c>
      <c r="BV20" s="88">
        <f>BV36*'Fixed Data - Inflation'!$D$12</f>
        <v>373.74051369597265</v>
      </c>
      <c r="BW20" s="88">
        <f>BW36*'Fixed Data - Inflation'!$D$12</f>
        <v>372.46058042989057</v>
      </c>
      <c r="BX20" s="88">
        <f>BX36*'Fixed Data - Inflation'!$D$12</f>
        <v>369.90071389772635</v>
      </c>
      <c r="BY20" s="88">
        <f>BY36*'Fixed Data - Inflation'!$D$12</f>
        <v>366.06091409948004</v>
      </c>
      <c r="BZ20" s="88">
        <f>BZ36*'Fixed Data - Inflation'!$D$12</f>
        <v>363.50104756731588</v>
      </c>
      <c r="CA20" s="88">
        <f>CA36*'Fixed Data - Inflation'!$D$12</f>
        <v>359.66124776906958</v>
      </c>
      <c r="CB20" s="88">
        <f>CB36*'Fixed Data - Inflation'!$D$12</f>
        <v>357.10138123690535</v>
      </c>
      <c r="CC20" s="88">
        <f>CC36*'Fixed Data - Inflation'!$D$12</f>
        <v>353.26158143865911</v>
      </c>
      <c r="CD20" s="88">
        <f>CD36*'Fixed Data - Inflation'!$D$12</f>
        <v>350.70171490649489</v>
      </c>
      <c r="CE20" s="88">
        <f>CE36*'Fixed Data - Inflation'!$D$12</f>
        <v>346.86191510824858</v>
      </c>
      <c r="CF20" s="88">
        <f>CF36*'Fixed Data - Inflation'!$D$12</f>
        <v>343.02211531000228</v>
      </c>
      <c r="CG20" s="240"/>
      <c r="CH20" s="240"/>
      <c r="CI20" s="240"/>
      <c r="CJ20" s="240"/>
      <c r="CK20" s="240"/>
      <c r="CL20" s="240"/>
      <c r="CM20" s="240"/>
      <c r="CN20" s="240"/>
    </row>
    <row r="21" spans="1:92" ht="27">
      <c r="A21" s="136" t="s">
        <v>128</v>
      </c>
      <c r="B21" s="88">
        <f>B20*'Fixed Data - Inflation'!$E$21</f>
        <v>13.653884628209402</v>
      </c>
      <c r="C21" s="88">
        <f>C20*'Fixed Data - Inflation'!$E$21</f>
        <v>14.071205553366275</v>
      </c>
      <c r="D21" s="88">
        <f>D20*'Fixed Data - Inflation'!$E$21</f>
        <v>14.809542574797661</v>
      </c>
      <c r="E21" s="88">
        <f>E20*'Fixed Data - Inflation'!$E$21</f>
        <v>21.978902058261845</v>
      </c>
      <c r="F21" s="88">
        <f>F20*'Fixed Data - Inflation'!$E$21</f>
        <v>29.148261541726029</v>
      </c>
      <c r="G21" s="88">
        <f>G20*'Fixed Data - Inflation'!$E$21</f>
        <v>36.317621025190213</v>
      </c>
      <c r="H21" s="88">
        <f>H20*'Fixed Data - Inflation'!$E$21</f>
        <v>43.486980508654398</v>
      </c>
      <c r="I21" s="88">
        <f>I20*'Fixed Data - Inflation'!$E$21</f>
        <v>50.645639455576102</v>
      </c>
      <c r="J21" s="88">
        <f>J20*'Fixed Data - Inflation'!$E$21</f>
        <v>57.814998939040287</v>
      </c>
      <c r="K21" s="88">
        <f>K20*'Fixed Data - Inflation'!$E$21</f>
        <v>64.984358422504471</v>
      </c>
      <c r="L21" s="88">
        <f>L20*'Fixed Data - Inflation'!$E$21</f>
        <v>72.153717905968662</v>
      </c>
      <c r="M21" s="88">
        <f>M20*'Fixed Data - Inflation'!$E$21</f>
        <v>79.323077389432839</v>
      </c>
      <c r="N21" s="88">
        <f>N20*'Fixed Data - Inflation'!$E$21</f>
        <v>95.871808799565457</v>
      </c>
      <c r="O21" s="88">
        <f>O20*'Fixed Data - Inflation'!$E$21</f>
        <v>105.45898967952198</v>
      </c>
      <c r="P21" s="88">
        <f>P20*'Fixed Data - Inflation'!$E$21</f>
        <v>113.67657329091331</v>
      </c>
      <c r="Q21" s="88">
        <f>Q20*'Fixed Data - Inflation'!$E$21</f>
        <v>123.26375417086986</v>
      </c>
      <c r="R21" s="88">
        <f>R20*'Fixed Data - Inflation'!$E$21</f>
        <v>131.48133778226116</v>
      </c>
      <c r="S21" s="88">
        <f>S20*'Fixed Data - Inflation'!$E$21</f>
        <v>141.06851866221771</v>
      </c>
      <c r="T21" s="88">
        <f>T20*'Fixed Data - Inflation'!$E$21</f>
        <v>149.28610227360903</v>
      </c>
      <c r="U21" s="88">
        <f>U20*'Fixed Data - Inflation'!$E$21</f>
        <v>158.87328315356558</v>
      </c>
      <c r="V21" s="88">
        <f>V20*'Fixed Data - Inflation'!$E$21</f>
        <v>167.09086676495693</v>
      </c>
      <c r="W21" s="88">
        <f>W20*'Fixed Data - Inflation'!$E$21</f>
        <v>176.67804764491348</v>
      </c>
      <c r="X21" s="88">
        <f>X20*'Fixed Data - Inflation'!$E$21</f>
        <v>184.8956312563048</v>
      </c>
      <c r="Y21" s="88">
        <f>Y20*'Fixed Data - Inflation'!$E$21</f>
        <v>194.48281213626134</v>
      </c>
      <c r="Z21" s="88">
        <f>Z20*'Fixed Data - Inflation'!$E$21</f>
        <v>202.70039574765266</v>
      </c>
      <c r="AA21" s="88">
        <f>AA20*'Fixed Data - Inflation'!$E$21</f>
        <v>212.28757662760921</v>
      </c>
      <c r="AB21" s="88">
        <f>AB20*'Fixed Data - Inflation'!$E$21</f>
        <v>220.5051602390005</v>
      </c>
      <c r="AC21" s="88">
        <f>AC20*'Fixed Data - Inflation'!$E$21</f>
        <v>230.09234111895705</v>
      </c>
      <c r="AD21" s="88">
        <f>AD20*'Fixed Data - Inflation'!$E$21</f>
        <v>238.3099247303484</v>
      </c>
      <c r="AE21" s="88">
        <f>AE20*'Fixed Data - Inflation'!$E$21</f>
        <v>247.89710561030492</v>
      </c>
      <c r="AF21" s="88">
        <f>AF20*'Fixed Data - Inflation'!$E$21</f>
        <v>256.11468922169627</v>
      </c>
      <c r="AG21" s="88">
        <f>AG20*'Fixed Data - Inflation'!$E$21</f>
        <v>265.70187010165284</v>
      </c>
      <c r="AH21" s="88">
        <f>AH20*'Fixed Data - Inflation'!$E$21</f>
        <v>273.91945371304411</v>
      </c>
      <c r="AI21" s="88">
        <f>AI20*'Fixed Data - Inflation'!$E$21</f>
        <v>283.50663459300063</v>
      </c>
      <c r="AJ21" s="88">
        <f>AJ20*'Fixed Data - Inflation'!$E$21</f>
        <v>293.0938154729572</v>
      </c>
      <c r="AK21" s="88">
        <f>AK20*'Fixed Data - Inflation'!$E$21</f>
        <v>302.68099635291372</v>
      </c>
      <c r="AL21" s="88">
        <f>AL20*'Fixed Data - Inflation'!$E$21</f>
        <v>312.2681772328703</v>
      </c>
      <c r="AM21" s="88">
        <f>AM20*'Fixed Data - Inflation'!$E$21</f>
        <v>320.48576084426162</v>
      </c>
      <c r="AN21" s="88">
        <f>AN20*'Fixed Data - Inflation'!$E$21</f>
        <v>330.0729417242182</v>
      </c>
      <c r="AO21" s="88">
        <f>AO20*'Fixed Data - Inflation'!$E$21</f>
        <v>339.66012260417472</v>
      </c>
      <c r="AP21" s="88">
        <f>AP20*'Fixed Data - Inflation'!$E$21</f>
        <v>347.87770621556604</v>
      </c>
      <c r="AQ21" s="88">
        <f>AQ20*'Fixed Data - Inflation'!$E$21</f>
        <v>356.09528982695736</v>
      </c>
      <c r="AR21" s="88">
        <f>AR20*'Fixed Data - Inflation'!$E$21</f>
        <v>364.31287343834873</v>
      </c>
      <c r="AS21" s="88">
        <f>AS20*'Fixed Data - Inflation'!$E$21</f>
        <v>371.16085978117479</v>
      </c>
      <c r="AT21" s="88">
        <f>AT20*'Fixed Data - Inflation'!$E$21</f>
        <v>378.00884612400091</v>
      </c>
      <c r="AU21" s="88">
        <f>AU20*'Fixed Data - Inflation'!$E$21</f>
        <v>383.48723519826183</v>
      </c>
      <c r="AV21" s="88">
        <f>AV20*'Fixed Data - Inflation'!$E$21</f>
        <v>388.96562427252269</v>
      </c>
      <c r="AW21" s="88">
        <f>AW20*'Fixed Data - Inflation'!$E$21</f>
        <v>394.44401334678355</v>
      </c>
      <c r="AX21" s="88">
        <f>AX20*'Fixed Data - Inflation'!$E$21</f>
        <v>398.55280515247921</v>
      </c>
      <c r="AY21" s="88">
        <f>AY20*'Fixed Data - Inflation'!$E$21</f>
        <v>402.66159695817493</v>
      </c>
      <c r="AZ21" s="88">
        <f>AZ20*'Fixed Data - Inflation'!$E$21</f>
        <v>406.77038876387053</v>
      </c>
      <c r="BA21" s="88">
        <f>BA20*'Fixed Data - Inflation'!$E$21</f>
        <v>409.50958330100099</v>
      </c>
      <c r="BB21" s="88">
        <f>BB20*'Fixed Data - Inflation'!$E$21</f>
        <v>412.24877783813139</v>
      </c>
      <c r="BC21" s="88">
        <f>BC20*'Fixed Data - Inflation'!$E$21</f>
        <v>414.98797237526185</v>
      </c>
      <c r="BD21" s="88">
        <f>BD20*'Fixed Data - Inflation'!$E$21</f>
        <v>417.72716691239231</v>
      </c>
      <c r="BE21" s="88">
        <f>BE20*'Fixed Data - Inflation'!$E$21</f>
        <v>419.09676418095751</v>
      </c>
      <c r="BF21" s="88">
        <f>BF20*'Fixed Data - Inflation'!$E$21</f>
        <v>420.46636144952271</v>
      </c>
      <c r="BG21" s="88">
        <f>BG20*'Fixed Data - Inflation'!$E$21</f>
        <v>421.83595871808791</v>
      </c>
      <c r="BH21" s="88">
        <f>BH20*'Fixed Data - Inflation'!$E$21</f>
        <v>421.83595871808791</v>
      </c>
      <c r="BI21" s="88">
        <f>BI20*'Fixed Data - Inflation'!$E$21</f>
        <v>421.83595871808791</v>
      </c>
      <c r="BJ21" s="88">
        <f>BJ20*'Fixed Data - Inflation'!$E$21</f>
        <v>420.46636144952271</v>
      </c>
      <c r="BK21" s="88">
        <f>BK20*'Fixed Data - Inflation'!$E$21</f>
        <v>420.46636144952271</v>
      </c>
      <c r="BL21" s="88">
        <f>BL20*'Fixed Data - Inflation'!$E$21</f>
        <v>419.09676418095751</v>
      </c>
      <c r="BM21" s="88">
        <f>BM20*'Fixed Data - Inflation'!$E$21</f>
        <v>419.09676418095751</v>
      </c>
      <c r="BN21" s="88">
        <f>BN20*'Fixed Data - Inflation'!$E$21</f>
        <v>417.72716691239231</v>
      </c>
      <c r="BO21" s="88">
        <f>BO20*'Fixed Data - Inflation'!$E$21</f>
        <v>416.35756964382705</v>
      </c>
      <c r="BP21" s="88">
        <f>BP20*'Fixed Data - Inflation'!$E$21</f>
        <v>414.98797237526185</v>
      </c>
      <c r="BQ21" s="88">
        <f>BQ20*'Fixed Data - Inflation'!$E$21</f>
        <v>413.61837510669665</v>
      </c>
      <c r="BR21" s="88">
        <f>BR20*'Fixed Data - Inflation'!$E$21</f>
        <v>410.87918056956619</v>
      </c>
      <c r="BS21" s="88">
        <f>BS20*'Fixed Data - Inflation'!$E$21</f>
        <v>408.13998603243579</v>
      </c>
      <c r="BT21" s="88">
        <f>BT20*'Fixed Data - Inflation'!$E$21</f>
        <v>406.77038876387053</v>
      </c>
      <c r="BU21" s="88">
        <f>BU20*'Fixed Data - Inflation'!$E$21</f>
        <v>402.66159695817493</v>
      </c>
      <c r="BV21" s="88">
        <f>BV20*'Fixed Data - Inflation'!$E$21</f>
        <v>399.92240242104441</v>
      </c>
      <c r="BW21" s="88">
        <f>BW20*'Fixed Data - Inflation'!$E$21</f>
        <v>398.55280515247921</v>
      </c>
      <c r="BX21" s="88">
        <f>BX20*'Fixed Data - Inflation'!$E$21</f>
        <v>395.81361061534875</v>
      </c>
      <c r="BY21" s="88">
        <f>BY20*'Fixed Data - Inflation'!$E$21</f>
        <v>391.70481880965309</v>
      </c>
      <c r="BZ21" s="88">
        <f>BZ20*'Fixed Data - Inflation'!$E$21</f>
        <v>388.96562427252269</v>
      </c>
      <c r="CA21" s="88">
        <f>CA20*'Fixed Data - Inflation'!$E$21</f>
        <v>384.85683246682703</v>
      </c>
      <c r="CB21" s="88">
        <f>CB20*'Fixed Data - Inflation'!$E$21</f>
        <v>382.11763792969651</v>
      </c>
      <c r="CC21" s="88">
        <f>CC20*'Fixed Data - Inflation'!$E$21</f>
        <v>378.00884612400091</v>
      </c>
      <c r="CD21" s="88">
        <f>CD20*'Fixed Data - Inflation'!$E$21</f>
        <v>375.26965158687045</v>
      </c>
      <c r="CE21" s="88">
        <f>CE20*'Fixed Data - Inflation'!$E$21</f>
        <v>371.16085978117479</v>
      </c>
      <c r="CF21" s="88">
        <f>CF20*'Fixed Data - Inflation'!$E$21</f>
        <v>367.05206797547913</v>
      </c>
      <c r="CG21" s="240"/>
      <c r="CH21" s="240"/>
      <c r="CI21" s="240"/>
      <c r="CJ21" s="240"/>
      <c r="CK21" s="240"/>
      <c r="CL21" s="240"/>
      <c r="CM21" s="240"/>
      <c r="CN21" s="240"/>
    </row>
    <row r="22" spans="1:92" ht="27">
      <c r="A22" s="136" t="s">
        <v>129</v>
      </c>
      <c r="B22" s="244">
        <f t="shared" ref="B22:AG22" si="1">B19/1000</f>
        <v>0</v>
      </c>
      <c r="C22" s="244">
        <f t="shared" si="1"/>
        <v>0</v>
      </c>
      <c r="D22" s="244">
        <f t="shared" si="1"/>
        <v>0.26227</v>
      </c>
      <c r="E22" s="244">
        <f t="shared" si="1"/>
        <v>0.253861</v>
      </c>
      <c r="F22" s="244">
        <f t="shared" si="1"/>
        <v>0.245452</v>
      </c>
      <c r="G22" s="244">
        <f t="shared" si="1"/>
        <v>0.237043</v>
      </c>
      <c r="H22" s="244">
        <f t="shared" si="1"/>
        <v>0.228634</v>
      </c>
      <c r="I22" s="244">
        <f t="shared" si="1"/>
        <v>0.22022500000000003</v>
      </c>
      <c r="J22" s="244">
        <f t="shared" si="1"/>
        <v>0.21181600000000003</v>
      </c>
      <c r="K22" s="244">
        <f t="shared" si="1"/>
        <v>0.20340700000000003</v>
      </c>
      <c r="L22" s="244">
        <f t="shared" si="1"/>
        <v>0.19499800000000006</v>
      </c>
      <c r="M22" s="244">
        <f t="shared" si="1"/>
        <v>0.18658900000000006</v>
      </c>
      <c r="N22" s="244">
        <f t="shared" si="1"/>
        <v>0.17818000000000006</v>
      </c>
      <c r="O22" s="244">
        <f t="shared" si="1"/>
        <v>0.16977100000000006</v>
      </c>
      <c r="P22" s="244">
        <f t="shared" si="1"/>
        <v>0.16136200000000009</v>
      </c>
      <c r="Q22" s="244">
        <f t="shared" si="1"/>
        <v>0.15295300000000009</v>
      </c>
      <c r="R22" s="244">
        <f t="shared" si="1"/>
        <v>0.14454400000000009</v>
      </c>
      <c r="S22" s="244">
        <f t="shared" si="1"/>
        <v>0.13613500000000012</v>
      </c>
      <c r="T22" s="244">
        <f t="shared" si="1"/>
        <v>0.12772600000000012</v>
      </c>
      <c r="U22" s="244">
        <f t="shared" si="1"/>
        <v>0.11931700000000012</v>
      </c>
      <c r="V22" s="244">
        <f t="shared" si="1"/>
        <v>0.11090800000000013</v>
      </c>
      <c r="W22" s="244">
        <f t="shared" si="1"/>
        <v>0.10249900000000013</v>
      </c>
      <c r="X22" s="244">
        <f t="shared" si="1"/>
        <v>9.4090000000000146E-2</v>
      </c>
      <c r="Y22" s="244">
        <f t="shared" si="1"/>
        <v>8.568100000000016E-2</v>
      </c>
      <c r="Z22" s="244">
        <f t="shared" si="1"/>
        <v>7.727200000000016E-2</v>
      </c>
      <c r="AA22" s="244">
        <f t="shared" si="1"/>
        <v>6.8863000000000174E-2</v>
      </c>
      <c r="AB22" s="244">
        <f t="shared" si="1"/>
        <v>6.0454000000000174E-2</v>
      </c>
      <c r="AC22" s="244">
        <f t="shared" si="1"/>
        <v>5.2045000000000174E-2</v>
      </c>
      <c r="AD22" s="244">
        <f t="shared" si="1"/>
        <v>4.3636000000000175E-2</v>
      </c>
      <c r="AE22" s="244">
        <f t="shared" si="1"/>
        <v>3.5227000000000175E-2</v>
      </c>
      <c r="AF22" s="244">
        <f t="shared" si="1"/>
        <v>2.6818000000000175E-2</v>
      </c>
      <c r="AG22" s="244">
        <f t="shared" si="1"/>
        <v>1.8409000000000175E-2</v>
      </c>
      <c r="AH22" s="244">
        <f t="shared" ref="AH22:BM22" si="2">AH19/1000</f>
        <v>0.01</v>
      </c>
      <c r="AI22" s="244">
        <f t="shared" si="2"/>
        <v>0.01</v>
      </c>
      <c r="AJ22" s="244">
        <f t="shared" si="2"/>
        <v>0.01</v>
      </c>
      <c r="AK22" s="244">
        <f t="shared" si="2"/>
        <v>0.01</v>
      </c>
      <c r="AL22" s="244">
        <f t="shared" si="2"/>
        <v>0.01</v>
      </c>
      <c r="AM22" s="244">
        <f t="shared" si="2"/>
        <v>0.01</v>
      </c>
      <c r="AN22" s="244">
        <f t="shared" si="2"/>
        <v>0.01</v>
      </c>
      <c r="AO22" s="244">
        <f t="shared" si="2"/>
        <v>0.01</v>
      </c>
      <c r="AP22" s="244">
        <f t="shared" si="2"/>
        <v>0.01</v>
      </c>
      <c r="AQ22" s="244">
        <f t="shared" si="2"/>
        <v>0.01</v>
      </c>
      <c r="AR22" s="244">
        <f t="shared" si="2"/>
        <v>0.01</v>
      </c>
      <c r="AS22" s="244">
        <f t="shared" si="2"/>
        <v>0.01</v>
      </c>
      <c r="AT22" s="244">
        <f t="shared" si="2"/>
        <v>0.01</v>
      </c>
      <c r="AU22" s="244">
        <f t="shared" si="2"/>
        <v>0.01</v>
      </c>
      <c r="AV22" s="244">
        <f t="shared" si="2"/>
        <v>0.01</v>
      </c>
      <c r="AW22" s="244">
        <f t="shared" si="2"/>
        <v>0.01</v>
      </c>
      <c r="AX22" s="244">
        <f t="shared" si="2"/>
        <v>0.01</v>
      </c>
      <c r="AY22" s="244">
        <f t="shared" si="2"/>
        <v>0.01</v>
      </c>
      <c r="AZ22" s="244">
        <f t="shared" si="2"/>
        <v>0.01</v>
      </c>
      <c r="BA22" s="244">
        <f t="shared" si="2"/>
        <v>0.01</v>
      </c>
      <c r="BB22" s="244">
        <f t="shared" si="2"/>
        <v>0.01</v>
      </c>
      <c r="BC22" s="244">
        <f t="shared" si="2"/>
        <v>0.01</v>
      </c>
      <c r="BD22" s="244">
        <f t="shared" si="2"/>
        <v>0.01</v>
      </c>
      <c r="BE22" s="244">
        <f t="shared" si="2"/>
        <v>0.01</v>
      </c>
      <c r="BF22" s="244">
        <f t="shared" si="2"/>
        <v>0.01</v>
      </c>
      <c r="BG22" s="244">
        <f t="shared" si="2"/>
        <v>0.01</v>
      </c>
      <c r="BH22" s="244">
        <f t="shared" si="2"/>
        <v>0.01</v>
      </c>
      <c r="BI22" s="244">
        <f t="shared" si="2"/>
        <v>0.01</v>
      </c>
      <c r="BJ22" s="244">
        <f t="shared" si="2"/>
        <v>0.01</v>
      </c>
      <c r="BK22" s="244">
        <f t="shared" si="2"/>
        <v>0.01</v>
      </c>
      <c r="BL22" s="244">
        <f t="shared" si="2"/>
        <v>0.01</v>
      </c>
      <c r="BM22" s="244">
        <f t="shared" si="2"/>
        <v>0.01</v>
      </c>
      <c r="BN22" s="244">
        <f t="shared" ref="BN22:CF22" si="3">BN19/1000</f>
        <v>0.01</v>
      </c>
      <c r="BO22" s="244">
        <f t="shared" si="3"/>
        <v>0.01</v>
      </c>
      <c r="BP22" s="244">
        <f t="shared" si="3"/>
        <v>0.01</v>
      </c>
      <c r="BQ22" s="244">
        <f t="shared" si="3"/>
        <v>0.01</v>
      </c>
      <c r="BR22" s="244">
        <f t="shared" si="3"/>
        <v>0.01</v>
      </c>
      <c r="BS22" s="244">
        <f t="shared" si="3"/>
        <v>0.01</v>
      </c>
      <c r="BT22" s="244">
        <f t="shared" si="3"/>
        <v>0.01</v>
      </c>
      <c r="BU22" s="244">
        <f t="shared" si="3"/>
        <v>0.01</v>
      </c>
      <c r="BV22" s="244">
        <f t="shared" si="3"/>
        <v>0.01</v>
      </c>
      <c r="BW22" s="244">
        <f t="shared" si="3"/>
        <v>0.01</v>
      </c>
      <c r="BX22" s="244">
        <f t="shared" si="3"/>
        <v>0.01</v>
      </c>
      <c r="BY22" s="244">
        <f t="shared" si="3"/>
        <v>0.01</v>
      </c>
      <c r="BZ22" s="244">
        <f t="shared" si="3"/>
        <v>0.01</v>
      </c>
      <c r="CA22" s="244">
        <f t="shared" si="3"/>
        <v>0.01</v>
      </c>
      <c r="CB22" s="244">
        <f t="shared" si="3"/>
        <v>0.01</v>
      </c>
      <c r="CC22" s="244">
        <f t="shared" si="3"/>
        <v>0.01</v>
      </c>
      <c r="CD22" s="244">
        <f t="shared" si="3"/>
        <v>0.01</v>
      </c>
      <c r="CE22" s="244">
        <f t="shared" si="3"/>
        <v>0.01</v>
      </c>
      <c r="CF22" s="244">
        <f t="shared" si="3"/>
        <v>0.01</v>
      </c>
      <c r="CG22" s="240"/>
      <c r="CH22" s="240"/>
      <c r="CI22" s="240"/>
      <c r="CJ22" s="240"/>
      <c r="CK22" s="240"/>
      <c r="CL22" s="240"/>
      <c r="CM22" s="240"/>
      <c r="CN22" s="240"/>
    </row>
    <row r="23" spans="1:92" ht="14.1">
      <c r="A23" s="109"/>
      <c r="B23" s="109" t="s">
        <v>130</v>
      </c>
      <c r="C23" s="109"/>
      <c r="D23" s="109"/>
      <c r="E23" s="109"/>
      <c r="F23" s="109"/>
      <c r="G23" s="109"/>
      <c r="H23" s="109"/>
      <c r="I23" s="109"/>
      <c r="J23" s="109"/>
      <c r="K23" s="109"/>
      <c r="L23" s="109"/>
      <c r="M23" s="109"/>
      <c r="N23" s="109" t="s">
        <v>130</v>
      </c>
      <c r="O23" s="240"/>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240"/>
      <c r="CH23" s="240"/>
      <c r="CI23" s="240"/>
      <c r="CJ23" s="240"/>
      <c r="CK23" s="240"/>
      <c r="CL23" s="240"/>
      <c r="CM23" s="240"/>
      <c r="CN23" s="240"/>
    </row>
    <row r="24" spans="1:92" ht="14.1">
      <c r="A24" s="109"/>
      <c r="B24" s="141" t="s">
        <v>131</v>
      </c>
      <c r="C24" s="109"/>
      <c r="D24" s="109"/>
      <c r="E24" s="109"/>
      <c r="F24" s="109"/>
      <c r="G24" s="109"/>
      <c r="H24" s="109"/>
      <c r="I24" s="109"/>
      <c r="J24" s="109"/>
      <c r="K24" s="109"/>
      <c r="L24" s="109"/>
      <c r="M24" s="109"/>
      <c r="N24" s="110" t="s">
        <v>132</v>
      </c>
      <c r="O24" s="240"/>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240"/>
      <c r="CH24" s="240"/>
      <c r="CI24" s="240"/>
      <c r="CJ24" s="240"/>
      <c r="CK24" s="240"/>
      <c r="CL24" s="240"/>
      <c r="CM24" s="240"/>
      <c r="CN24" s="240"/>
    </row>
    <row r="25" spans="1:92" ht="14.1">
      <c r="A25" s="115"/>
      <c r="B25" s="115"/>
      <c r="C25" s="115"/>
      <c r="D25" s="115"/>
      <c r="E25" s="115"/>
      <c r="F25" s="115"/>
      <c r="G25" s="109"/>
      <c r="H25" s="109"/>
      <c r="I25" s="109"/>
      <c r="J25" s="109"/>
      <c r="K25" s="109"/>
      <c r="L25" s="109"/>
      <c r="M25" s="109"/>
      <c r="N25" s="109" t="s">
        <v>133</v>
      </c>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15"/>
      <c r="BM25" s="115"/>
      <c r="BN25" s="95"/>
      <c r="BO25" s="95"/>
      <c r="BP25" s="95"/>
      <c r="BQ25" s="95"/>
      <c r="BR25" s="95"/>
      <c r="BS25" s="240"/>
      <c r="BT25" s="95"/>
      <c r="BU25" s="95"/>
      <c r="BV25" s="95"/>
      <c r="BW25" s="240"/>
      <c r="BX25" s="240"/>
      <c r="BY25" s="240"/>
      <c r="BZ25" s="240"/>
      <c r="CA25" s="240"/>
      <c r="CB25" s="240"/>
      <c r="CC25" s="240"/>
      <c r="CD25" s="240"/>
      <c r="CE25" s="240"/>
      <c r="CF25" s="240"/>
      <c r="CG25" s="240"/>
      <c r="CH25" s="240"/>
      <c r="CI25" s="240"/>
      <c r="CJ25" s="240"/>
      <c r="CK25" s="240"/>
      <c r="CL25" s="240"/>
      <c r="CM25" s="240"/>
      <c r="CN25" s="240"/>
    </row>
    <row r="26" spans="1:92" ht="14.1">
      <c r="A26" s="115"/>
      <c r="B26" s="115"/>
      <c r="C26" s="115"/>
      <c r="D26" s="115"/>
      <c r="E26" s="115"/>
      <c r="F26" s="115"/>
      <c r="G26" s="115"/>
      <c r="H26" s="137"/>
      <c r="I26" s="109"/>
      <c r="J26" s="109"/>
      <c r="K26" s="109"/>
      <c r="L26" s="109"/>
      <c r="M26" s="109"/>
      <c r="N26" s="245" t="s">
        <v>134</v>
      </c>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96"/>
      <c r="BA26" s="96"/>
      <c r="BB26" s="96"/>
      <c r="BC26" s="96"/>
      <c r="BD26" s="96"/>
      <c r="BE26" s="96"/>
      <c r="BF26" s="96"/>
      <c r="BG26" s="96"/>
      <c r="BH26" s="96"/>
      <c r="BI26" s="96"/>
      <c r="BJ26" s="96"/>
      <c r="BK26" s="96"/>
      <c r="BL26" s="96"/>
      <c r="BM26" s="96"/>
      <c r="BN26" s="115"/>
      <c r="BO26" s="115"/>
      <c r="BP26" s="115"/>
      <c r="BQ26" s="115"/>
      <c r="BR26" s="115"/>
      <c r="BS26" s="115"/>
      <c r="BT26" s="115"/>
      <c r="BU26" s="115"/>
      <c r="BV26" s="115"/>
      <c r="BW26" s="240"/>
      <c r="BX26" s="240"/>
      <c r="BY26" s="240"/>
      <c r="BZ26" s="240"/>
      <c r="CA26" s="240"/>
      <c r="CB26" s="240"/>
      <c r="CC26" s="240"/>
      <c r="CD26" s="240"/>
      <c r="CE26" s="240"/>
      <c r="CF26" s="240"/>
      <c r="CG26" s="240"/>
      <c r="CH26" s="240"/>
      <c r="CI26" s="240"/>
      <c r="CJ26" s="240"/>
      <c r="CK26" s="240"/>
      <c r="CL26" s="240"/>
      <c r="CM26" s="240"/>
      <c r="CN26" s="240"/>
    </row>
    <row r="27" spans="1:92" ht="14.1">
      <c r="A27" s="240"/>
      <c r="B27" s="241"/>
      <c r="C27" s="240"/>
      <c r="D27" s="115"/>
      <c r="E27" s="240"/>
      <c r="F27" s="240"/>
      <c r="G27" s="240"/>
      <c r="H27" s="240"/>
      <c r="I27" s="240"/>
      <c r="J27" s="240"/>
      <c r="K27" s="240"/>
      <c r="L27" s="240"/>
      <c r="M27" s="240"/>
      <c r="N27" s="240"/>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26"/>
      <c r="AZ27" s="126"/>
      <c r="BA27" s="126"/>
      <c r="BB27" s="126"/>
      <c r="BC27" s="126"/>
      <c r="BD27" s="126"/>
      <c r="BE27" s="126"/>
      <c r="BF27" s="126"/>
      <c r="BG27" s="126"/>
      <c r="BH27" s="126"/>
      <c r="BI27" s="126"/>
      <c r="BJ27" s="126"/>
      <c r="BK27" s="126"/>
      <c r="BL27" s="126"/>
      <c r="BM27" s="126"/>
      <c r="BN27" s="96"/>
      <c r="BO27" s="96"/>
      <c r="BP27" s="96"/>
      <c r="BQ27" s="96"/>
      <c r="BR27" s="96"/>
      <c r="BS27" s="96"/>
      <c r="BT27" s="96"/>
      <c r="BU27" s="96"/>
      <c r="BV27" s="96"/>
      <c r="BW27" s="240"/>
      <c r="BX27" s="240"/>
      <c r="BY27" s="240"/>
      <c r="BZ27" s="240"/>
      <c r="CA27" s="240"/>
      <c r="CB27" s="240"/>
      <c r="CC27" s="240"/>
      <c r="CD27" s="240"/>
      <c r="CE27" s="240"/>
      <c r="CF27" s="240"/>
      <c r="CG27" s="240"/>
      <c r="CH27" s="240"/>
      <c r="CI27" s="240"/>
      <c r="CJ27" s="240"/>
      <c r="CK27" s="240"/>
      <c r="CL27" s="240"/>
      <c r="CM27" s="240"/>
      <c r="CN27" s="240"/>
    </row>
    <row r="29" spans="1:92">
      <c r="A29" s="89">
        <f>(D19-AH19)/30</f>
        <v>8.4089999999999989</v>
      </c>
      <c r="B29" s="246" t="s">
        <v>135</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row>
    <row r="30" spans="1:92">
      <c r="A30" s="240"/>
      <c r="B30" s="247" t="s">
        <v>136</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row>
    <row r="31" spans="1:92">
      <c r="A31" s="240"/>
      <c r="B31" s="128" t="s">
        <v>137</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row>
    <row r="34" spans="1:86">
      <c r="A34" s="240"/>
      <c r="B34" s="241"/>
      <c r="C34" s="240"/>
      <c r="D34" s="241"/>
      <c r="E34" s="82"/>
      <c r="F34" s="241"/>
      <c r="G34" s="242"/>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row>
    <row r="35" spans="1:86">
      <c r="A35" s="240"/>
      <c r="B35" s="241"/>
      <c r="C35" s="240"/>
      <c r="D35" s="241"/>
      <c r="E35" s="82"/>
      <c r="F35" s="241"/>
      <c r="G35" s="242"/>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row>
    <row r="36" spans="1:86" ht="27">
      <c r="A36" s="136" t="s">
        <v>138</v>
      </c>
      <c r="B36" s="241"/>
      <c r="C36" s="240"/>
      <c r="D36" s="241"/>
      <c r="E36" s="82"/>
      <c r="F36" s="241"/>
      <c r="G36" s="242"/>
      <c r="H36" s="240"/>
      <c r="I36" s="240"/>
      <c r="J36" s="240"/>
      <c r="K36" s="240"/>
      <c r="L36" s="240"/>
      <c r="M36" s="240"/>
      <c r="N36" s="88">
        <v>70</v>
      </c>
      <c r="O36" s="88">
        <v>77</v>
      </c>
      <c r="P36" s="88">
        <v>83</v>
      </c>
      <c r="Q36" s="88">
        <v>90</v>
      </c>
      <c r="R36" s="88">
        <v>96</v>
      </c>
      <c r="S36" s="88">
        <v>103</v>
      </c>
      <c r="T36" s="88">
        <v>109</v>
      </c>
      <c r="U36" s="88">
        <v>116</v>
      </c>
      <c r="V36" s="88">
        <v>122</v>
      </c>
      <c r="W36" s="88">
        <v>129</v>
      </c>
      <c r="X36" s="88">
        <v>135</v>
      </c>
      <c r="Y36" s="88">
        <v>142</v>
      </c>
      <c r="Z36" s="88">
        <v>148</v>
      </c>
      <c r="AA36" s="88">
        <v>155</v>
      </c>
      <c r="AB36" s="88">
        <v>161</v>
      </c>
      <c r="AC36" s="88">
        <v>168</v>
      </c>
      <c r="AD36" s="88">
        <v>174</v>
      </c>
      <c r="AE36" s="88">
        <v>181</v>
      </c>
      <c r="AF36" s="88">
        <v>187</v>
      </c>
      <c r="AG36" s="88">
        <v>194</v>
      </c>
      <c r="AH36" s="88">
        <v>200</v>
      </c>
      <c r="AI36" s="88">
        <v>207</v>
      </c>
      <c r="AJ36" s="88">
        <v>214</v>
      </c>
      <c r="AK36" s="88">
        <v>221</v>
      </c>
      <c r="AL36" s="88">
        <v>228</v>
      </c>
      <c r="AM36" s="88">
        <v>234</v>
      </c>
      <c r="AN36" s="88">
        <v>241</v>
      </c>
      <c r="AO36" s="88">
        <v>248</v>
      </c>
      <c r="AP36" s="88">
        <v>254</v>
      </c>
      <c r="AQ36" s="88">
        <v>260</v>
      </c>
      <c r="AR36" s="88">
        <v>266</v>
      </c>
      <c r="AS36" s="88">
        <v>271</v>
      </c>
      <c r="AT36" s="88">
        <v>276</v>
      </c>
      <c r="AU36" s="88">
        <v>280</v>
      </c>
      <c r="AV36" s="88">
        <v>284</v>
      </c>
      <c r="AW36" s="88">
        <v>288</v>
      </c>
      <c r="AX36" s="88">
        <v>291</v>
      </c>
      <c r="AY36" s="88">
        <v>294</v>
      </c>
      <c r="AZ36" s="88">
        <v>297</v>
      </c>
      <c r="BA36" s="88">
        <v>299</v>
      </c>
      <c r="BB36" s="88">
        <v>301</v>
      </c>
      <c r="BC36" s="88">
        <v>303</v>
      </c>
      <c r="BD36" s="88">
        <v>305</v>
      </c>
      <c r="BE36" s="88">
        <v>306</v>
      </c>
      <c r="BF36" s="88">
        <v>307</v>
      </c>
      <c r="BG36" s="88">
        <v>308</v>
      </c>
      <c r="BH36" s="88">
        <v>308</v>
      </c>
      <c r="BI36" s="88">
        <v>308</v>
      </c>
      <c r="BJ36" s="88">
        <v>307</v>
      </c>
      <c r="BK36" s="88">
        <v>307</v>
      </c>
      <c r="BL36" s="88">
        <v>306</v>
      </c>
      <c r="BM36" s="88">
        <v>306</v>
      </c>
      <c r="BN36" s="88">
        <v>305</v>
      </c>
      <c r="BO36" s="88">
        <v>304</v>
      </c>
      <c r="BP36" s="88">
        <v>303</v>
      </c>
      <c r="BQ36" s="88">
        <v>302</v>
      </c>
      <c r="BR36" s="88">
        <v>300</v>
      </c>
      <c r="BS36" s="88">
        <v>298</v>
      </c>
      <c r="BT36" s="88">
        <v>297</v>
      </c>
      <c r="BU36" s="88">
        <v>294</v>
      </c>
      <c r="BV36" s="88">
        <v>292</v>
      </c>
      <c r="BW36" s="88">
        <v>291</v>
      </c>
      <c r="BX36" s="88">
        <v>289</v>
      </c>
      <c r="BY36" s="88">
        <v>286</v>
      </c>
      <c r="BZ36" s="88">
        <v>284</v>
      </c>
      <c r="CA36" s="88">
        <v>281</v>
      </c>
      <c r="CB36" s="88">
        <v>279</v>
      </c>
      <c r="CC36" s="88">
        <v>276</v>
      </c>
      <c r="CD36" s="88">
        <v>274</v>
      </c>
      <c r="CE36" s="88">
        <v>271</v>
      </c>
      <c r="CF36" s="88">
        <v>268</v>
      </c>
      <c r="CG36" s="240"/>
      <c r="CH36" s="240"/>
    </row>
    <row r="37" spans="1:86">
      <c r="A37" s="240"/>
      <c r="B37" s="241"/>
      <c r="C37" s="240"/>
      <c r="D37" s="241"/>
      <c r="E37" s="82"/>
      <c r="F37" s="241"/>
      <c r="G37" s="242"/>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row>
    <row r="38" spans="1:86">
      <c r="A38" s="240"/>
      <c r="B38" s="241"/>
      <c r="C38" s="240"/>
      <c r="D38" s="241"/>
      <c r="E38" s="82"/>
      <c r="F38" s="241"/>
      <c r="G38" s="242"/>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row>
    <row r="39" spans="1:86" ht="14.45">
      <c r="A39" s="248" t="s">
        <v>139</v>
      </c>
      <c r="B39" s="249"/>
      <c r="C39" s="249"/>
      <c r="D39" s="241"/>
      <c r="E39" s="82"/>
      <c r="F39" s="241"/>
      <c r="G39" s="242"/>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row>
    <row r="40" spans="1:86">
      <c r="A40" s="240"/>
      <c r="B40" s="241"/>
      <c r="C40" s="240"/>
      <c r="D40" s="241"/>
      <c r="E40" s="82"/>
      <c r="F40" s="241"/>
      <c r="G40" s="242"/>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row>
    <row r="41" spans="1:86">
      <c r="A41" s="186">
        <v>2024</v>
      </c>
      <c r="B41" s="186">
        <f>IF(AND($A41+$E$13&gt;=B$18,B$18&gt;$A41),1,0)</f>
        <v>0</v>
      </c>
      <c r="C41" s="186">
        <f t="shared" ref="C41:BN42" si="4">IF(AND($A41+$E$13&gt;=C$18,C$18&gt;$A41),1,0)</f>
        <v>0</v>
      </c>
      <c r="D41" s="186">
        <f t="shared" si="4"/>
        <v>0</v>
      </c>
      <c r="E41" s="186">
        <f t="shared" si="4"/>
        <v>0</v>
      </c>
      <c r="F41" s="186">
        <f t="shared" si="4"/>
        <v>0</v>
      </c>
      <c r="G41" s="186">
        <f t="shared" si="4"/>
        <v>0</v>
      </c>
      <c r="H41" s="186">
        <f t="shared" si="4"/>
        <v>0</v>
      </c>
      <c r="I41" s="186">
        <f t="shared" si="4"/>
        <v>1</v>
      </c>
      <c r="J41" s="186">
        <f t="shared" si="4"/>
        <v>1</v>
      </c>
      <c r="K41" s="186">
        <f t="shared" si="4"/>
        <v>1</v>
      </c>
      <c r="L41" s="186">
        <f t="shared" si="4"/>
        <v>1</v>
      </c>
      <c r="M41" s="186">
        <f t="shared" si="4"/>
        <v>1</v>
      </c>
      <c r="N41" s="186">
        <f t="shared" si="4"/>
        <v>1</v>
      </c>
      <c r="O41" s="186">
        <f t="shared" si="4"/>
        <v>1</v>
      </c>
      <c r="P41" s="186">
        <f t="shared" si="4"/>
        <v>1</v>
      </c>
      <c r="Q41" s="186">
        <f t="shared" si="4"/>
        <v>1</v>
      </c>
      <c r="R41" s="186">
        <f t="shared" si="4"/>
        <v>1</v>
      </c>
      <c r="S41" s="186">
        <f t="shared" si="4"/>
        <v>1</v>
      </c>
      <c r="T41" s="186">
        <f t="shared" si="4"/>
        <v>1</v>
      </c>
      <c r="U41" s="186">
        <f t="shared" si="4"/>
        <v>1</v>
      </c>
      <c r="V41" s="186">
        <f t="shared" si="4"/>
        <v>1</v>
      </c>
      <c r="W41" s="186">
        <f t="shared" si="4"/>
        <v>1</v>
      </c>
      <c r="X41" s="186">
        <f t="shared" si="4"/>
        <v>1</v>
      </c>
      <c r="Y41" s="186">
        <f t="shared" si="4"/>
        <v>1</v>
      </c>
      <c r="Z41" s="186">
        <f t="shared" si="4"/>
        <v>1</v>
      </c>
      <c r="AA41" s="186">
        <f t="shared" si="4"/>
        <v>1</v>
      </c>
      <c r="AB41" s="186">
        <f t="shared" si="4"/>
        <v>1</v>
      </c>
      <c r="AC41" s="186">
        <f t="shared" si="4"/>
        <v>1</v>
      </c>
      <c r="AD41" s="186">
        <f t="shared" si="4"/>
        <v>1</v>
      </c>
      <c r="AE41" s="186">
        <f t="shared" si="4"/>
        <v>1</v>
      </c>
      <c r="AF41" s="186">
        <f t="shared" si="4"/>
        <v>1</v>
      </c>
      <c r="AG41" s="186">
        <f t="shared" si="4"/>
        <v>1</v>
      </c>
      <c r="AH41" s="186">
        <f t="shared" si="4"/>
        <v>1</v>
      </c>
      <c r="AI41" s="186">
        <f t="shared" si="4"/>
        <v>1</v>
      </c>
      <c r="AJ41" s="186">
        <f t="shared" si="4"/>
        <v>1</v>
      </c>
      <c r="AK41" s="186">
        <f t="shared" si="4"/>
        <v>1</v>
      </c>
      <c r="AL41" s="186">
        <f t="shared" si="4"/>
        <v>1</v>
      </c>
      <c r="AM41" s="186">
        <f t="shared" si="4"/>
        <v>1</v>
      </c>
      <c r="AN41" s="186">
        <f t="shared" si="4"/>
        <v>1</v>
      </c>
      <c r="AO41" s="186">
        <f t="shared" si="4"/>
        <v>1</v>
      </c>
      <c r="AP41" s="186">
        <f t="shared" si="4"/>
        <v>1</v>
      </c>
      <c r="AQ41" s="186">
        <f t="shared" si="4"/>
        <v>1</v>
      </c>
      <c r="AR41" s="186">
        <f t="shared" si="4"/>
        <v>1</v>
      </c>
      <c r="AS41" s="186">
        <f t="shared" si="4"/>
        <v>1</v>
      </c>
      <c r="AT41" s="186">
        <f t="shared" si="4"/>
        <v>1</v>
      </c>
      <c r="AU41" s="186">
        <f t="shared" si="4"/>
        <v>1</v>
      </c>
      <c r="AV41" s="186">
        <f t="shared" si="4"/>
        <v>1</v>
      </c>
      <c r="AW41" s="186">
        <f t="shared" si="4"/>
        <v>1</v>
      </c>
      <c r="AX41" s="186">
        <f t="shared" si="4"/>
        <v>1</v>
      </c>
      <c r="AY41" s="186">
        <f t="shared" si="4"/>
        <v>1</v>
      </c>
      <c r="AZ41" s="186">
        <f t="shared" si="4"/>
        <v>1</v>
      </c>
      <c r="BA41" s="186">
        <f t="shared" si="4"/>
        <v>1</v>
      </c>
      <c r="BB41" s="186">
        <f t="shared" si="4"/>
        <v>0</v>
      </c>
      <c r="BC41" s="186">
        <f t="shared" si="4"/>
        <v>0</v>
      </c>
      <c r="BD41" s="186">
        <f t="shared" si="4"/>
        <v>0</v>
      </c>
      <c r="BE41" s="186">
        <f t="shared" si="4"/>
        <v>0</v>
      </c>
      <c r="BF41" s="186">
        <f t="shared" si="4"/>
        <v>0</v>
      </c>
      <c r="BG41" s="186">
        <f t="shared" si="4"/>
        <v>0</v>
      </c>
      <c r="BH41" s="186">
        <f t="shared" si="4"/>
        <v>0</v>
      </c>
      <c r="BI41" s="186">
        <f t="shared" si="4"/>
        <v>0</v>
      </c>
      <c r="BJ41" s="186">
        <f t="shared" si="4"/>
        <v>0</v>
      </c>
      <c r="BK41" s="186">
        <f t="shared" si="4"/>
        <v>0</v>
      </c>
      <c r="BL41" s="186">
        <f t="shared" si="4"/>
        <v>0</v>
      </c>
      <c r="BM41" s="186">
        <f t="shared" si="4"/>
        <v>0</v>
      </c>
      <c r="BN41" s="186">
        <f t="shared" si="4"/>
        <v>0</v>
      </c>
      <c r="BO41" s="186">
        <f t="shared" ref="BO41:CG45" si="5">IF(AND($A41+$E$13&gt;=BO$18,BO$18&gt;$A41),1,0)</f>
        <v>0</v>
      </c>
      <c r="BP41" s="186">
        <f t="shared" si="5"/>
        <v>0</v>
      </c>
      <c r="BQ41" s="186">
        <f t="shared" si="5"/>
        <v>0</v>
      </c>
      <c r="BR41" s="186">
        <f t="shared" si="5"/>
        <v>0</v>
      </c>
      <c r="BS41" s="186">
        <f t="shared" si="5"/>
        <v>0</v>
      </c>
      <c r="BT41" s="186">
        <f t="shared" si="5"/>
        <v>0</v>
      </c>
      <c r="BU41" s="186">
        <f t="shared" si="5"/>
        <v>0</v>
      </c>
      <c r="BV41" s="186">
        <f t="shared" si="5"/>
        <v>0</v>
      </c>
      <c r="BW41" s="186">
        <f t="shared" si="5"/>
        <v>0</v>
      </c>
      <c r="BX41" s="186">
        <f t="shared" si="5"/>
        <v>0</v>
      </c>
      <c r="BY41" s="186">
        <f t="shared" si="5"/>
        <v>0</v>
      </c>
      <c r="BZ41" s="186">
        <f t="shared" si="5"/>
        <v>0</v>
      </c>
      <c r="CA41" s="186">
        <f t="shared" si="5"/>
        <v>0</v>
      </c>
      <c r="CB41" s="186">
        <f t="shared" si="5"/>
        <v>0</v>
      </c>
      <c r="CC41" s="186">
        <f t="shared" si="5"/>
        <v>0</v>
      </c>
      <c r="CD41" s="186">
        <f t="shared" si="5"/>
        <v>0</v>
      </c>
      <c r="CE41" s="186">
        <f t="shared" si="5"/>
        <v>0</v>
      </c>
      <c r="CF41" s="186">
        <f t="shared" si="5"/>
        <v>0</v>
      </c>
      <c r="CG41" s="186">
        <f t="shared" si="5"/>
        <v>0</v>
      </c>
      <c r="CH41" s="186" t="s">
        <v>140</v>
      </c>
    </row>
    <row r="42" spans="1:86">
      <c r="A42" s="186">
        <v>2025</v>
      </c>
      <c r="B42" s="186">
        <f t="shared" ref="B42:Q94" si="6">IF(AND($A42+$E$13&gt;=B$18,B$18&gt;$A42),1,0)</f>
        <v>0</v>
      </c>
      <c r="C42" s="186">
        <f t="shared" si="6"/>
        <v>0</v>
      </c>
      <c r="D42" s="186">
        <f t="shared" si="6"/>
        <v>0</v>
      </c>
      <c r="E42" s="186">
        <f t="shared" si="6"/>
        <v>0</v>
      </c>
      <c r="F42" s="186">
        <f t="shared" si="6"/>
        <v>0</v>
      </c>
      <c r="G42" s="186">
        <f t="shared" si="6"/>
        <v>0</v>
      </c>
      <c r="H42" s="186">
        <f t="shared" si="6"/>
        <v>0</v>
      </c>
      <c r="I42" s="186">
        <f t="shared" si="6"/>
        <v>0</v>
      </c>
      <c r="J42" s="186">
        <f t="shared" si="6"/>
        <v>1</v>
      </c>
      <c r="K42" s="186">
        <f t="shared" si="6"/>
        <v>1</v>
      </c>
      <c r="L42" s="186">
        <f t="shared" si="6"/>
        <v>1</v>
      </c>
      <c r="M42" s="186">
        <f t="shared" si="6"/>
        <v>1</v>
      </c>
      <c r="N42" s="186">
        <f t="shared" si="6"/>
        <v>1</v>
      </c>
      <c r="O42" s="186">
        <f t="shared" si="6"/>
        <v>1</v>
      </c>
      <c r="P42" s="186">
        <f t="shared" si="6"/>
        <v>1</v>
      </c>
      <c r="Q42" s="186">
        <f t="shared" si="6"/>
        <v>1</v>
      </c>
      <c r="R42" s="186">
        <f t="shared" si="4"/>
        <v>1</v>
      </c>
      <c r="S42" s="186">
        <f t="shared" si="4"/>
        <v>1</v>
      </c>
      <c r="T42" s="186">
        <f t="shared" si="4"/>
        <v>1</v>
      </c>
      <c r="U42" s="186">
        <f t="shared" si="4"/>
        <v>1</v>
      </c>
      <c r="V42" s="186">
        <f t="shared" si="4"/>
        <v>1</v>
      </c>
      <c r="W42" s="186">
        <f t="shared" si="4"/>
        <v>1</v>
      </c>
      <c r="X42" s="186">
        <f t="shared" si="4"/>
        <v>1</v>
      </c>
      <c r="Y42" s="186">
        <f t="shared" si="4"/>
        <v>1</v>
      </c>
      <c r="Z42" s="186">
        <f t="shared" si="4"/>
        <v>1</v>
      </c>
      <c r="AA42" s="186">
        <f t="shared" si="4"/>
        <v>1</v>
      </c>
      <c r="AB42" s="186">
        <f t="shared" si="4"/>
        <v>1</v>
      </c>
      <c r="AC42" s="186">
        <f t="shared" si="4"/>
        <v>1</v>
      </c>
      <c r="AD42" s="186">
        <f t="shared" si="4"/>
        <v>1</v>
      </c>
      <c r="AE42" s="186">
        <f t="shared" si="4"/>
        <v>1</v>
      </c>
      <c r="AF42" s="186">
        <f t="shared" si="4"/>
        <v>1</v>
      </c>
      <c r="AG42" s="186">
        <f t="shared" si="4"/>
        <v>1</v>
      </c>
      <c r="AH42" s="186">
        <f t="shared" si="4"/>
        <v>1</v>
      </c>
      <c r="AI42" s="186">
        <f t="shared" si="4"/>
        <v>1</v>
      </c>
      <c r="AJ42" s="186">
        <f t="shared" si="4"/>
        <v>1</v>
      </c>
      <c r="AK42" s="186">
        <f t="shared" si="4"/>
        <v>1</v>
      </c>
      <c r="AL42" s="186">
        <f t="shared" si="4"/>
        <v>1</v>
      </c>
      <c r="AM42" s="186">
        <f t="shared" si="4"/>
        <v>1</v>
      </c>
      <c r="AN42" s="186">
        <f t="shared" si="4"/>
        <v>1</v>
      </c>
      <c r="AO42" s="186">
        <f t="shared" si="4"/>
        <v>1</v>
      </c>
      <c r="AP42" s="186">
        <f t="shared" si="4"/>
        <v>1</v>
      </c>
      <c r="AQ42" s="186">
        <f t="shared" si="4"/>
        <v>1</v>
      </c>
      <c r="AR42" s="186">
        <f t="shared" si="4"/>
        <v>1</v>
      </c>
      <c r="AS42" s="186">
        <f t="shared" si="4"/>
        <v>1</v>
      </c>
      <c r="AT42" s="186">
        <f t="shared" si="4"/>
        <v>1</v>
      </c>
      <c r="AU42" s="186">
        <f t="shared" si="4"/>
        <v>1</v>
      </c>
      <c r="AV42" s="186">
        <f t="shared" si="4"/>
        <v>1</v>
      </c>
      <c r="AW42" s="186">
        <f t="shared" si="4"/>
        <v>1</v>
      </c>
      <c r="AX42" s="186">
        <f t="shared" si="4"/>
        <v>1</v>
      </c>
      <c r="AY42" s="186">
        <f t="shared" si="4"/>
        <v>1</v>
      </c>
      <c r="AZ42" s="186">
        <f t="shared" si="4"/>
        <v>1</v>
      </c>
      <c r="BA42" s="186">
        <f t="shared" si="4"/>
        <v>1</v>
      </c>
      <c r="BB42" s="186">
        <f t="shared" si="4"/>
        <v>1</v>
      </c>
      <c r="BC42" s="186">
        <f t="shared" si="4"/>
        <v>0</v>
      </c>
      <c r="BD42" s="186">
        <f t="shared" si="4"/>
        <v>0</v>
      </c>
      <c r="BE42" s="186">
        <f t="shared" si="4"/>
        <v>0</v>
      </c>
      <c r="BF42" s="186">
        <f t="shared" si="4"/>
        <v>0</v>
      </c>
      <c r="BG42" s="186">
        <f t="shared" si="4"/>
        <v>0</v>
      </c>
      <c r="BH42" s="186">
        <f t="shared" si="4"/>
        <v>0</v>
      </c>
      <c r="BI42" s="186">
        <f t="shared" si="4"/>
        <v>0</v>
      </c>
      <c r="BJ42" s="186">
        <f t="shared" si="4"/>
        <v>0</v>
      </c>
      <c r="BK42" s="186">
        <f t="shared" si="4"/>
        <v>0</v>
      </c>
      <c r="BL42" s="186">
        <f t="shared" si="4"/>
        <v>0</v>
      </c>
      <c r="BM42" s="186">
        <f t="shared" si="4"/>
        <v>0</v>
      </c>
      <c r="BN42" s="186">
        <f t="shared" si="4"/>
        <v>0</v>
      </c>
      <c r="BO42" s="186">
        <f t="shared" si="5"/>
        <v>0</v>
      </c>
      <c r="BP42" s="186">
        <f t="shared" si="5"/>
        <v>0</v>
      </c>
      <c r="BQ42" s="186">
        <f t="shared" si="5"/>
        <v>0</v>
      </c>
      <c r="BR42" s="186">
        <f t="shared" si="5"/>
        <v>0</v>
      </c>
      <c r="BS42" s="186">
        <f t="shared" si="5"/>
        <v>0</v>
      </c>
      <c r="BT42" s="186">
        <f t="shared" si="5"/>
        <v>0</v>
      </c>
      <c r="BU42" s="186">
        <f t="shared" si="5"/>
        <v>0</v>
      </c>
      <c r="BV42" s="186">
        <f t="shared" si="5"/>
        <v>0</v>
      </c>
      <c r="BW42" s="186">
        <f t="shared" si="5"/>
        <v>0</v>
      </c>
      <c r="BX42" s="186">
        <f t="shared" si="5"/>
        <v>0</v>
      </c>
      <c r="BY42" s="186">
        <f t="shared" si="5"/>
        <v>0</v>
      </c>
      <c r="BZ42" s="186">
        <f t="shared" si="5"/>
        <v>0</v>
      </c>
      <c r="CA42" s="186">
        <f t="shared" si="5"/>
        <v>0</v>
      </c>
      <c r="CB42" s="186">
        <f t="shared" si="5"/>
        <v>0</v>
      </c>
      <c r="CC42" s="186">
        <f t="shared" si="5"/>
        <v>0</v>
      </c>
      <c r="CD42" s="186">
        <f t="shared" si="5"/>
        <v>0</v>
      </c>
      <c r="CE42" s="186">
        <f t="shared" si="5"/>
        <v>0</v>
      </c>
      <c r="CF42" s="186">
        <f t="shared" si="5"/>
        <v>0</v>
      </c>
      <c r="CG42" s="186">
        <f t="shared" si="5"/>
        <v>0</v>
      </c>
      <c r="CH42" s="186" t="s">
        <v>140</v>
      </c>
    </row>
    <row r="43" spans="1:86">
      <c r="A43" s="186">
        <v>2026</v>
      </c>
      <c r="B43" s="186">
        <f t="shared" si="6"/>
        <v>0</v>
      </c>
      <c r="C43" s="186">
        <f t="shared" ref="C43:BN46" si="7">IF(AND($A43+$E$13&gt;=C$18,C$18&gt;$A43),1,0)</f>
        <v>0</v>
      </c>
      <c r="D43" s="186">
        <f t="shared" si="7"/>
        <v>0</v>
      </c>
      <c r="E43" s="186">
        <f t="shared" si="7"/>
        <v>0</v>
      </c>
      <c r="F43" s="186">
        <f t="shared" si="7"/>
        <v>0</v>
      </c>
      <c r="G43" s="186">
        <f t="shared" si="7"/>
        <v>0</v>
      </c>
      <c r="H43" s="186">
        <f t="shared" si="7"/>
        <v>0</v>
      </c>
      <c r="I43" s="186">
        <f t="shared" si="7"/>
        <v>0</v>
      </c>
      <c r="J43" s="186">
        <f t="shared" si="7"/>
        <v>0</v>
      </c>
      <c r="K43" s="186">
        <f t="shared" si="7"/>
        <v>1</v>
      </c>
      <c r="L43" s="186">
        <f t="shared" si="7"/>
        <v>1</v>
      </c>
      <c r="M43" s="186">
        <f t="shared" si="7"/>
        <v>1</v>
      </c>
      <c r="N43" s="186">
        <f t="shared" si="7"/>
        <v>1</v>
      </c>
      <c r="O43" s="186">
        <f t="shared" si="7"/>
        <v>1</v>
      </c>
      <c r="P43" s="186">
        <f t="shared" si="7"/>
        <v>1</v>
      </c>
      <c r="Q43" s="186">
        <f t="shared" si="7"/>
        <v>1</v>
      </c>
      <c r="R43" s="186">
        <f t="shared" si="7"/>
        <v>1</v>
      </c>
      <c r="S43" s="186">
        <f t="shared" si="7"/>
        <v>1</v>
      </c>
      <c r="T43" s="186">
        <f t="shared" si="7"/>
        <v>1</v>
      </c>
      <c r="U43" s="186">
        <f t="shared" si="7"/>
        <v>1</v>
      </c>
      <c r="V43" s="186">
        <f t="shared" si="7"/>
        <v>1</v>
      </c>
      <c r="W43" s="186">
        <f t="shared" si="7"/>
        <v>1</v>
      </c>
      <c r="X43" s="186">
        <f t="shared" si="7"/>
        <v>1</v>
      </c>
      <c r="Y43" s="186">
        <f t="shared" si="7"/>
        <v>1</v>
      </c>
      <c r="Z43" s="186">
        <f t="shared" si="7"/>
        <v>1</v>
      </c>
      <c r="AA43" s="186">
        <f t="shared" si="7"/>
        <v>1</v>
      </c>
      <c r="AB43" s="186">
        <f t="shared" si="7"/>
        <v>1</v>
      </c>
      <c r="AC43" s="186">
        <f t="shared" si="7"/>
        <v>1</v>
      </c>
      <c r="AD43" s="186">
        <f t="shared" si="7"/>
        <v>1</v>
      </c>
      <c r="AE43" s="186">
        <f t="shared" si="7"/>
        <v>1</v>
      </c>
      <c r="AF43" s="186">
        <f t="shared" si="7"/>
        <v>1</v>
      </c>
      <c r="AG43" s="186">
        <f t="shared" si="7"/>
        <v>1</v>
      </c>
      <c r="AH43" s="186">
        <f t="shared" si="7"/>
        <v>1</v>
      </c>
      <c r="AI43" s="186">
        <f t="shared" si="7"/>
        <v>1</v>
      </c>
      <c r="AJ43" s="186">
        <f t="shared" si="7"/>
        <v>1</v>
      </c>
      <c r="AK43" s="186">
        <f t="shared" si="7"/>
        <v>1</v>
      </c>
      <c r="AL43" s="186">
        <f t="shared" si="7"/>
        <v>1</v>
      </c>
      <c r="AM43" s="186">
        <f t="shared" si="7"/>
        <v>1</v>
      </c>
      <c r="AN43" s="186">
        <f t="shared" si="7"/>
        <v>1</v>
      </c>
      <c r="AO43" s="186">
        <f t="shared" si="7"/>
        <v>1</v>
      </c>
      <c r="AP43" s="186">
        <f t="shared" si="7"/>
        <v>1</v>
      </c>
      <c r="AQ43" s="186">
        <f t="shared" si="7"/>
        <v>1</v>
      </c>
      <c r="AR43" s="186">
        <f t="shared" si="7"/>
        <v>1</v>
      </c>
      <c r="AS43" s="186">
        <f t="shared" si="7"/>
        <v>1</v>
      </c>
      <c r="AT43" s="186">
        <f t="shared" si="7"/>
        <v>1</v>
      </c>
      <c r="AU43" s="186">
        <f t="shared" si="7"/>
        <v>1</v>
      </c>
      <c r="AV43" s="186">
        <f t="shared" si="7"/>
        <v>1</v>
      </c>
      <c r="AW43" s="186">
        <f t="shared" si="7"/>
        <v>1</v>
      </c>
      <c r="AX43" s="186">
        <f t="shared" si="7"/>
        <v>1</v>
      </c>
      <c r="AY43" s="186">
        <f t="shared" si="7"/>
        <v>1</v>
      </c>
      <c r="AZ43" s="186">
        <f t="shared" si="7"/>
        <v>1</v>
      </c>
      <c r="BA43" s="186">
        <f t="shared" si="7"/>
        <v>1</v>
      </c>
      <c r="BB43" s="186">
        <f t="shared" si="7"/>
        <v>1</v>
      </c>
      <c r="BC43" s="186">
        <f t="shared" si="7"/>
        <v>1</v>
      </c>
      <c r="BD43" s="186">
        <f t="shared" si="7"/>
        <v>0</v>
      </c>
      <c r="BE43" s="186">
        <f t="shared" si="7"/>
        <v>0</v>
      </c>
      <c r="BF43" s="186">
        <f t="shared" si="7"/>
        <v>0</v>
      </c>
      <c r="BG43" s="186">
        <f t="shared" si="7"/>
        <v>0</v>
      </c>
      <c r="BH43" s="186">
        <f t="shared" si="7"/>
        <v>0</v>
      </c>
      <c r="BI43" s="186">
        <f t="shared" si="7"/>
        <v>0</v>
      </c>
      <c r="BJ43" s="186">
        <f t="shared" si="7"/>
        <v>0</v>
      </c>
      <c r="BK43" s="186">
        <f t="shared" si="7"/>
        <v>0</v>
      </c>
      <c r="BL43" s="186">
        <f t="shared" si="7"/>
        <v>0</v>
      </c>
      <c r="BM43" s="186">
        <f t="shared" si="7"/>
        <v>0</v>
      </c>
      <c r="BN43" s="186">
        <f t="shared" si="7"/>
        <v>0</v>
      </c>
      <c r="BO43" s="186">
        <f t="shared" si="5"/>
        <v>0</v>
      </c>
      <c r="BP43" s="186">
        <f t="shared" si="5"/>
        <v>0</v>
      </c>
      <c r="BQ43" s="186">
        <f t="shared" si="5"/>
        <v>0</v>
      </c>
      <c r="BR43" s="186">
        <f t="shared" si="5"/>
        <v>0</v>
      </c>
      <c r="BS43" s="186">
        <f t="shared" si="5"/>
        <v>0</v>
      </c>
      <c r="BT43" s="186">
        <f t="shared" si="5"/>
        <v>0</v>
      </c>
      <c r="BU43" s="186">
        <f t="shared" si="5"/>
        <v>0</v>
      </c>
      <c r="BV43" s="186">
        <f t="shared" si="5"/>
        <v>0</v>
      </c>
      <c r="BW43" s="186">
        <f t="shared" si="5"/>
        <v>0</v>
      </c>
      <c r="BX43" s="186">
        <f t="shared" si="5"/>
        <v>0</v>
      </c>
      <c r="BY43" s="186">
        <f t="shared" si="5"/>
        <v>0</v>
      </c>
      <c r="BZ43" s="186">
        <f t="shared" si="5"/>
        <v>0</v>
      </c>
      <c r="CA43" s="186">
        <f t="shared" si="5"/>
        <v>0</v>
      </c>
      <c r="CB43" s="186">
        <f t="shared" si="5"/>
        <v>0</v>
      </c>
      <c r="CC43" s="186">
        <f t="shared" si="5"/>
        <v>0</v>
      </c>
      <c r="CD43" s="186">
        <f t="shared" si="5"/>
        <v>0</v>
      </c>
      <c r="CE43" s="186">
        <f t="shared" si="5"/>
        <v>0</v>
      </c>
      <c r="CF43" s="186">
        <f t="shared" si="5"/>
        <v>0</v>
      </c>
      <c r="CG43" s="186">
        <f t="shared" si="5"/>
        <v>0</v>
      </c>
      <c r="CH43" s="186" t="s">
        <v>140</v>
      </c>
    </row>
    <row r="44" spans="1:86">
      <c r="A44" s="186">
        <v>2027</v>
      </c>
      <c r="B44" s="186">
        <f t="shared" si="6"/>
        <v>0</v>
      </c>
      <c r="C44" s="186">
        <f t="shared" si="7"/>
        <v>0</v>
      </c>
      <c r="D44" s="186">
        <f t="shared" si="7"/>
        <v>0</v>
      </c>
      <c r="E44" s="186">
        <f t="shared" si="7"/>
        <v>0</v>
      </c>
      <c r="F44" s="186">
        <f t="shared" si="7"/>
        <v>0</v>
      </c>
      <c r="G44" s="186">
        <f t="shared" si="7"/>
        <v>0</v>
      </c>
      <c r="H44" s="186">
        <f t="shared" si="7"/>
        <v>0</v>
      </c>
      <c r="I44" s="186">
        <f t="shared" si="7"/>
        <v>0</v>
      </c>
      <c r="J44" s="186">
        <f t="shared" si="7"/>
        <v>0</v>
      </c>
      <c r="K44" s="186">
        <f t="shared" si="7"/>
        <v>0</v>
      </c>
      <c r="L44" s="186">
        <f t="shared" si="7"/>
        <v>1</v>
      </c>
      <c r="M44" s="186">
        <f t="shared" si="7"/>
        <v>1</v>
      </c>
      <c r="N44" s="186">
        <f t="shared" si="7"/>
        <v>1</v>
      </c>
      <c r="O44" s="186">
        <f t="shared" si="7"/>
        <v>1</v>
      </c>
      <c r="P44" s="186">
        <f t="shared" si="7"/>
        <v>1</v>
      </c>
      <c r="Q44" s="186">
        <f t="shared" si="7"/>
        <v>1</v>
      </c>
      <c r="R44" s="186">
        <f t="shared" si="7"/>
        <v>1</v>
      </c>
      <c r="S44" s="186">
        <f t="shared" si="7"/>
        <v>1</v>
      </c>
      <c r="T44" s="186">
        <f t="shared" si="7"/>
        <v>1</v>
      </c>
      <c r="U44" s="186">
        <f t="shared" si="7"/>
        <v>1</v>
      </c>
      <c r="V44" s="186">
        <f t="shared" si="7"/>
        <v>1</v>
      </c>
      <c r="W44" s="186">
        <f t="shared" si="7"/>
        <v>1</v>
      </c>
      <c r="X44" s="186">
        <f t="shared" si="7"/>
        <v>1</v>
      </c>
      <c r="Y44" s="186">
        <f t="shared" si="7"/>
        <v>1</v>
      </c>
      <c r="Z44" s="186">
        <f t="shared" si="7"/>
        <v>1</v>
      </c>
      <c r="AA44" s="186">
        <f t="shared" si="7"/>
        <v>1</v>
      </c>
      <c r="AB44" s="186">
        <f t="shared" si="7"/>
        <v>1</v>
      </c>
      <c r="AC44" s="186">
        <f t="shared" si="7"/>
        <v>1</v>
      </c>
      <c r="AD44" s="186">
        <f t="shared" si="7"/>
        <v>1</v>
      </c>
      <c r="AE44" s="186">
        <f t="shared" si="7"/>
        <v>1</v>
      </c>
      <c r="AF44" s="186">
        <f t="shared" si="7"/>
        <v>1</v>
      </c>
      <c r="AG44" s="186">
        <f t="shared" si="7"/>
        <v>1</v>
      </c>
      <c r="AH44" s="186">
        <f t="shared" si="7"/>
        <v>1</v>
      </c>
      <c r="AI44" s="186">
        <f t="shared" si="7"/>
        <v>1</v>
      </c>
      <c r="AJ44" s="186">
        <f t="shared" si="7"/>
        <v>1</v>
      </c>
      <c r="AK44" s="186">
        <f t="shared" si="7"/>
        <v>1</v>
      </c>
      <c r="AL44" s="186">
        <f t="shared" si="7"/>
        <v>1</v>
      </c>
      <c r="AM44" s="186">
        <f t="shared" si="7"/>
        <v>1</v>
      </c>
      <c r="AN44" s="186">
        <f t="shared" si="7"/>
        <v>1</v>
      </c>
      <c r="AO44" s="186">
        <f t="shared" si="7"/>
        <v>1</v>
      </c>
      <c r="AP44" s="186">
        <f t="shared" si="7"/>
        <v>1</v>
      </c>
      <c r="AQ44" s="186">
        <f t="shared" si="7"/>
        <v>1</v>
      </c>
      <c r="AR44" s="186">
        <f t="shared" si="7"/>
        <v>1</v>
      </c>
      <c r="AS44" s="186">
        <f t="shared" si="7"/>
        <v>1</v>
      </c>
      <c r="AT44" s="186">
        <f t="shared" si="7"/>
        <v>1</v>
      </c>
      <c r="AU44" s="186">
        <f t="shared" si="7"/>
        <v>1</v>
      </c>
      <c r="AV44" s="186">
        <f t="shared" si="7"/>
        <v>1</v>
      </c>
      <c r="AW44" s="186">
        <f t="shared" si="7"/>
        <v>1</v>
      </c>
      <c r="AX44" s="186">
        <f t="shared" si="7"/>
        <v>1</v>
      </c>
      <c r="AY44" s="186">
        <f t="shared" si="7"/>
        <v>1</v>
      </c>
      <c r="AZ44" s="186">
        <f t="shared" si="7"/>
        <v>1</v>
      </c>
      <c r="BA44" s="186">
        <f t="shared" si="7"/>
        <v>1</v>
      </c>
      <c r="BB44" s="186">
        <f t="shared" si="7"/>
        <v>1</v>
      </c>
      <c r="BC44" s="186">
        <f t="shared" si="7"/>
        <v>1</v>
      </c>
      <c r="BD44" s="186">
        <f t="shared" si="7"/>
        <v>1</v>
      </c>
      <c r="BE44" s="186">
        <f t="shared" si="7"/>
        <v>0</v>
      </c>
      <c r="BF44" s="186">
        <f t="shared" si="7"/>
        <v>0</v>
      </c>
      <c r="BG44" s="186">
        <f t="shared" si="7"/>
        <v>0</v>
      </c>
      <c r="BH44" s="186">
        <f t="shared" si="7"/>
        <v>0</v>
      </c>
      <c r="BI44" s="186">
        <f t="shared" si="7"/>
        <v>0</v>
      </c>
      <c r="BJ44" s="186">
        <f t="shared" si="7"/>
        <v>0</v>
      </c>
      <c r="BK44" s="186">
        <f t="shared" si="7"/>
        <v>0</v>
      </c>
      <c r="BL44" s="186">
        <f t="shared" si="7"/>
        <v>0</v>
      </c>
      <c r="BM44" s="186">
        <f t="shared" si="7"/>
        <v>0</v>
      </c>
      <c r="BN44" s="186">
        <f t="shared" si="7"/>
        <v>0</v>
      </c>
      <c r="BO44" s="186">
        <f t="shared" si="5"/>
        <v>0</v>
      </c>
      <c r="BP44" s="186">
        <f t="shared" si="5"/>
        <v>0</v>
      </c>
      <c r="BQ44" s="186">
        <f t="shared" si="5"/>
        <v>0</v>
      </c>
      <c r="BR44" s="186">
        <f t="shared" si="5"/>
        <v>0</v>
      </c>
      <c r="BS44" s="186">
        <f t="shared" si="5"/>
        <v>0</v>
      </c>
      <c r="BT44" s="186">
        <f t="shared" si="5"/>
        <v>0</v>
      </c>
      <c r="BU44" s="186">
        <f t="shared" si="5"/>
        <v>0</v>
      </c>
      <c r="BV44" s="186">
        <f t="shared" si="5"/>
        <v>0</v>
      </c>
      <c r="BW44" s="186">
        <f t="shared" si="5"/>
        <v>0</v>
      </c>
      <c r="BX44" s="186">
        <f t="shared" si="5"/>
        <v>0</v>
      </c>
      <c r="BY44" s="186">
        <f t="shared" si="5"/>
        <v>0</v>
      </c>
      <c r="BZ44" s="186">
        <f t="shared" si="5"/>
        <v>0</v>
      </c>
      <c r="CA44" s="186">
        <f t="shared" si="5"/>
        <v>0</v>
      </c>
      <c r="CB44" s="186">
        <f t="shared" si="5"/>
        <v>0</v>
      </c>
      <c r="CC44" s="186">
        <f t="shared" si="5"/>
        <v>0</v>
      </c>
      <c r="CD44" s="186">
        <f t="shared" si="5"/>
        <v>0</v>
      </c>
      <c r="CE44" s="186">
        <f t="shared" si="5"/>
        <v>0</v>
      </c>
      <c r="CF44" s="186">
        <f t="shared" si="5"/>
        <v>0</v>
      </c>
      <c r="CG44" s="186">
        <f t="shared" si="5"/>
        <v>0</v>
      </c>
      <c r="CH44" s="186" t="s">
        <v>140</v>
      </c>
    </row>
    <row r="45" spans="1:86">
      <c r="A45" s="186">
        <v>2028</v>
      </c>
      <c r="B45" s="186">
        <f t="shared" si="6"/>
        <v>0</v>
      </c>
      <c r="C45" s="186">
        <f t="shared" si="7"/>
        <v>0</v>
      </c>
      <c r="D45" s="186">
        <f t="shared" si="7"/>
        <v>0</v>
      </c>
      <c r="E45" s="186">
        <f t="shared" si="7"/>
        <v>0</v>
      </c>
      <c r="F45" s="186">
        <f t="shared" si="7"/>
        <v>0</v>
      </c>
      <c r="G45" s="186">
        <f t="shared" si="7"/>
        <v>0</v>
      </c>
      <c r="H45" s="186">
        <f t="shared" si="7"/>
        <v>0</v>
      </c>
      <c r="I45" s="186">
        <f t="shared" si="7"/>
        <v>0</v>
      </c>
      <c r="J45" s="186">
        <f t="shared" si="7"/>
        <v>0</v>
      </c>
      <c r="K45" s="186">
        <f t="shared" si="7"/>
        <v>0</v>
      </c>
      <c r="L45" s="186">
        <f t="shared" si="7"/>
        <v>0</v>
      </c>
      <c r="M45" s="186">
        <f t="shared" si="7"/>
        <v>1</v>
      </c>
      <c r="N45" s="186">
        <f t="shared" si="7"/>
        <v>1</v>
      </c>
      <c r="O45" s="186">
        <f t="shared" si="7"/>
        <v>1</v>
      </c>
      <c r="P45" s="186">
        <f t="shared" si="7"/>
        <v>1</v>
      </c>
      <c r="Q45" s="186">
        <f t="shared" si="7"/>
        <v>1</v>
      </c>
      <c r="R45" s="186">
        <f t="shared" si="7"/>
        <v>1</v>
      </c>
      <c r="S45" s="186">
        <f t="shared" si="7"/>
        <v>1</v>
      </c>
      <c r="T45" s="186">
        <f t="shared" si="7"/>
        <v>1</v>
      </c>
      <c r="U45" s="186">
        <f t="shared" si="7"/>
        <v>1</v>
      </c>
      <c r="V45" s="186">
        <f t="shared" si="7"/>
        <v>1</v>
      </c>
      <c r="W45" s="186">
        <f t="shared" si="7"/>
        <v>1</v>
      </c>
      <c r="X45" s="186">
        <f t="shared" si="7"/>
        <v>1</v>
      </c>
      <c r="Y45" s="186">
        <f t="shared" si="7"/>
        <v>1</v>
      </c>
      <c r="Z45" s="186">
        <f t="shared" si="7"/>
        <v>1</v>
      </c>
      <c r="AA45" s="186">
        <f t="shared" si="7"/>
        <v>1</v>
      </c>
      <c r="AB45" s="186">
        <f t="shared" si="7"/>
        <v>1</v>
      </c>
      <c r="AC45" s="186">
        <f t="shared" si="7"/>
        <v>1</v>
      </c>
      <c r="AD45" s="186">
        <f t="shared" si="7"/>
        <v>1</v>
      </c>
      <c r="AE45" s="186">
        <f t="shared" si="7"/>
        <v>1</v>
      </c>
      <c r="AF45" s="186">
        <f t="shared" si="7"/>
        <v>1</v>
      </c>
      <c r="AG45" s="186">
        <f t="shared" si="7"/>
        <v>1</v>
      </c>
      <c r="AH45" s="186">
        <f t="shared" si="7"/>
        <v>1</v>
      </c>
      <c r="AI45" s="186">
        <f t="shared" si="7"/>
        <v>1</v>
      </c>
      <c r="AJ45" s="186">
        <f t="shared" si="7"/>
        <v>1</v>
      </c>
      <c r="AK45" s="186">
        <f t="shared" si="7"/>
        <v>1</v>
      </c>
      <c r="AL45" s="186">
        <f t="shared" si="7"/>
        <v>1</v>
      </c>
      <c r="AM45" s="186">
        <f t="shared" si="7"/>
        <v>1</v>
      </c>
      <c r="AN45" s="186">
        <f t="shared" si="7"/>
        <v>1</v>
      </c>
      <c r="AO45" s="186">
        <f t="shared" si="7"/>
        <v>1</v>
      </c>
      <c r="AP45" s="186">
        <f t="shared" si="7"/>
        <v>1</v>
      </c>
      <c r="AQ45" s="186">
        <f t="shared" si="7"/>
        <v>1</v>
      </c>
      <c r="AR45" s="186">
        <f t="shared" si="7"/>
        <v>1</v>
      </c>
      <c r="AS45" s="186">
        <f t="shared" si="7"/>
        <v>1</v>
      </c>
      <c r="AT45" s="186">
        <f t="shared" si="7"/>
        <v>1</v>
      </c>
      <c r="AU45" s="186">
        <f t="shared" si="7"/>
        <v>1</v>
      </c>
      <c r="AV45" s="186">
        <f t="shared" si="7"/>
        <v>1</v>
      </c>
      <c r="AW45" s="186">
        <f t="shared" si="7"/>
        <v>1</v>
      </c>
      <c r="AX45" s="186">
        <f t="shared" si="7"/>
        <v>1</v>
      </c>
      <c r="AY45" s="186">
        <f t="shared" si="7"/>
        <v>1</v>
      </c>
      <c r="AZ45" s="186">
        <f t="shared" si="7"/>
        <v>1</v>
      </c>
      <c r="BA45" s="186">
        <f t="shared" si="7"/>
        <v>1</v>
      </c>
      <c r="BB45" s="186">
        <f t="shared" si="7"/>
        <v>1</v>
      </c>
      <c r="BC45" s="186">
        <f t="shared" si="7"/>
        <v>1</v>
      </c>
      <c r="BD45" s="186">
        <f t="shared" si="7"/>
        <v>1</v>
      </c>
      <c r="BE45" s="186">
        <f t="shared" si="7"/>
        <v>1</v>
      </c>
      <c r="BF45" s="186">
        <f t="shared" si="7"/>
        <v>0</v>
      </c>
      <c r="BG45" s="186">
        <f t="shared" si="7"/>
        <v>0</v>
      </c>
      <c r="BH45" s="186">
        <f t="shared" si="7"/>
        <v>0</v>
      </c>
      <c r="BI45" s="186">
        <f t="shared" si="7"/>
        <v>0</v>
      </c>
      <c r="BJ45" s="186">
        <f t="shared" si="7"/>
        <v>0</v>
      </c>
      <c r="BK45" s="186">
        <f t="shared" si="7"/>
        <v>0</v>
      </c>
      <c r="BL45" s="186">
        <f t="shared" si="7"/>
        <v>0</v>
      </c>
      <c r="BM45" s="186">
        <f t="shared" si="7"/>
        <v>0</v>
      </c>
      <c r="BN45" s="186">
        <f t="shared" si="7"/>
        <v>0</v>
      </c>
      <c r="BO45" s="186">
        <f t="shared" si="5"/>
        <v>0</v>
      </c>
      <c r="BP45" s="186">
        <f t="shared" si="5"/>
        <v>0</v>
      </c>
      <c r="BQ45" s="186">
        <f t="shared" si="5"/>
        <v>0</v>
      </c>
      <c r="BR45" s="186">
        <f t="shared" si="5"/>
        <v>0</v>
      </c>
      <c r="BS45" s="186">
        <f t="shared" si="5"/>
        <v>0</v>
      </c>
      <c r="BT45" s="186">
        <f t="shared" si="5"/>
        <v>0</v>
      </c>
      <c r="BU45" s="186">
        <f t="shared" si="5"/>
        <v>0</v>
      </c>
      <c r="BV45" s="186">
        <f t="shared" si="5"/>
        <v>0</v>
      </c>
      <c r="BW45" s="186">
        <f t="shared" si="5"/>
        <v>0</v>
      </c>
      <c r="BX45" s="186">
        <f t="shared" si="5"/>
        <v>0</v>
      </c>
      <c r="BY45" s="186">
        <f t="shared" si="5"/>
        <v>0</v>
      </c>
      <c r="BZ45" s="186">
        <f t="shared" si="5"/>
        <v>0</v>
      </c>
      <c r="CA45" s="186">
        <f t="shared" si="5"/>
        <v>0</v>
      </c>
      <c r="CB45" s="186">
        <f t="shared" si="5"/>
        <v>0</v>
      </c>
      <c r="CC45" s="186">
        <f t="shared" si="5"/>
        <v>0</v>
      </c>
      <c r="CD45" s="186">
        <f t="shared" si="5"/>
        <v>0</v>
      </c>
      <c r="CE45" s="186">
        <f t="shared" si="5"/>
        <v>0</v>
      </c>
      <c r="CF45" s="186">
        <f t="shared" si="5"/>
        <v>0</v>
      </c>
      <c r="CG45" s="186">
        <f t="shared" si="5"/>
        <v>0</v>
      </c>
      <c r="CH45" s="186" t="s">
        <v>140</v>
      </c>
    </row>
    <row r="46" spans="1:86">
      <c r="A46" s="186">
        <v>2029</v>
      </c>
      <c r="B46" s="186">
        <f t="shared" si="6"/>
        <v>0</v>
      </c>
      <c r="C46" s="186">
        <f t="shared" si="7"/>
        <v>0</v>
      </c>
      <c r="D46" s="186">
        <f t="shared" si="7"/>
        <v>0</v>
      </c>
      <c r="E46" s="186">
        <f t="shared" si="7"/>
        <v>0</v>
      </c>
      <c r="F46" s="186">
        <f t="shared" si="7"/>
        <v>0</v>
      </c>
      <c r="G46" s="186">
        <f t="shared" si="7"/>
        <v>0</v>
      </c>
      <c r="H46" s="186">
        <f t="shared" si="7"/>
        <v>0</v>
      </c>
      <c r="I46" s="186">
        <f t="shared" si="7"/>
        <v>0</v>
      </c>
      <c r="J46" s="186">
        <f t="shared" si="7"/>
        <v>0</v>
      </c>
      <c r="K46" s="186">
        <f t="shared" si="7"/>
        <v>0</v>
      </c>
      <c r="L46" s="186">
        <f t="shared" si="7"/>
        <v>0</v>
      </c>
      <c r="M46" s="186">
        <f t="shared" si="7"/>
        <v>0</v>
      </c>
      <c r="N46" s="186">
        <f t="shared" si="7"/>
        <v>1</v>
      </c>
      <c r="O46" s="186">
        <f t="shared" si="7"/>
        <v>1</v>
      </c>
      <c r="P46" s="186">
        <f t="shared" si="7"/>
        <v>1</v>
      </c>
      <c r="Q46" s="186">
        <f t="shared" si="7"/>
        <v>1</v>
      </c>
      <c r="R46" s="186">
        <f t="shared" si="7"/>
        <v>1</v>
      </c>
      <c r="S46" s="186">
        <f t="shared" si="7"/>
        <v>1</v>
      </c>
      <c r="T46" s="186">
        <f t="shared" si="7"/>
        <v>1</v>
      </c>
      <c r="U46" s="186">
        <f t="shared" si="7"/>
        <v>1</v>
      </c>
      <c r="V46" s="186">
        <f t="shared" si="7"/>
        <v>1</v>
      </c>
      <c r="W46" s="186">
        <f t="shared" si="7"/>
        <v>1</v>
      </c>
      <c r="X46" s="186">
        <f t="shared" si="7"/>
        <v>1</v>
      </c>
      <c r="Y46" s="186">
        <f t="shared" si="7"/>
        <v>1</v>
      </c>
      <c r="Z46" s="186">
        <f t="shared" si="7"/>
        <v>1</v>
      </c>
      <c r="AA46" s="186">
        <f t="shared" si="7"/>
        <v>1</v>
      </c>
      <c r="AB46" s="186">
        <f t="shared" si="7"/>
        <v>1</v>
      </c>
      <c r="AC46" s="186">
        <f t="shared" si="7"/>
        <v>1</v>
      </c>
      <c r="AD46" s="186">
        <f t="shared" si="7"/>
        <v>1</v>
      </c>
      <c r="AE46" s="186">
        <f t="shared" si="7"/>
        <v>1</v>
      </c>
      <c r="AF46" s="186">
        <f t="shared" si="7"/>
        <v>1</v>
      </c>
      <c r="AG46" s="186">
        <f t="shared" si="7"/>
        <v>1</v>
      </c>
      <c r="AH46" s="186">
        <f t="shared" si="7"/>
        <v>1</v>
      </c>
      <c r="AI46" s="186">
        <f t="shared" si="7"/>
        <v>1</v>
      </c>
      <c r="AJ46" s="186">
        <f t="shared" si="7"/>
        <v>1</v>
      </c>
      <c r="AK46" s="186">
        <f t="shared" si="7"/>
        <v>1</v>
      </c>
      <c r="AL46" s="186">
        <f t="shared" si="7"/>
        <v>1</v>
      </c>
      <c r="AM46" s="186">
        <f t="shared" si="7"/>
        <v>1</v>
      </c>
      <c r="AN46" s="186">
        <f t="shared" si="7"/>
        <v>1</v>
      </c>
      <c r="AO46" s="186">
        <f t="shared" si="7"/>
        <v>1</v>
      </c>
      <c r="AP46" s="186">
        <f t="shared" si="7"/>
        <v>1</v>
      </c>
      <c r="AQ46" s="186">
        <f t="shared" si="7"/>
        <v>1</v>
      </c>
      <c r="AR46" s="186">
        <f t="shared" si="7"/>
        <v>1</v>
      </c>
      <c r="AS46" s="186">
        <f t="shared" si="7"/>
        <v>1</v>
      </c>
      <c r="AT46" s="186">
        <f t="shared" si="7"/>
        <v>1</v>
      </c>
      <c r="AU46" s="186">
        <f t="shared" si="7"/>
        <v>1</v>
      </c>
      <c r="AV46" s="186">
        <f t="shared" si="7"/>
        <v>1</v>
      </c>
      <c r="AW46" s="186">
        <f t="shared" si="7"/>
        <v>1</v>
      </c>
      <c r="AX46" s="186">
        <f t="shared" si="7"/>
        <v>1</v>
      </c>
      <c r="AY46" s="186">
        <f t="shared" si="7"/>
        <v>1</v>
      </c>
      <c r="AZ46" s="186">
        <f t="shared" si="7"/>
        <v>1</v>
      </c>
      <c r="BA46" s="186">
        <f t="shared" si="7"/>
        <v>1</v>
      </c>
      <c r="BB46" s="186">
        <f t="shared" si="7"/>
        <v>1</v>
      </c>
      <c r="BC46" s="186">
        <f t="shared" si="7"/>
        <v>1</v>
      </c>
      <c r="BD46" s="186">
        <f t="shared" si="7"/>
        <v>1</v>
      </c>
      <c r="BE46" s="186">
        <f t="shared" si="7"/>
        <v>1</v>
      </c>
      <c r="BF46" s="186">
        <f t="shared" si="7"/>
        <v>1</v>
      </c>
      <c r="BG46" s="186">
        <f t="shared" si="7"/>
        <v>0</v>
      </c>
      <c r="BH46" s="186">
        <f t="shared" si="7"/>
        <v>0</v>
      </c>
      <c r="BI46" s="186">
        <f t="shared" si="7"/>
        <v>0</v>
      </c>
      <c r="BJ46" s="186">
        <f t="shared" si="7"/>
        <v>0</v>
      </c>
      <c r="BK46" s="186">
        <f t="shared" si="7"/>
        <v>0</v>
      </c>
      <c r="BL46" s="186">
        <f t="shared" si="7"/>
        <v>0</v>
      </c>
      <c r="BM46" s="186">
        <f t="shared" si="7"/>
        <v>0</v>
      </c>
      <c r="BN46" s="186">
        <f t="shared" ref="BN46:CG49" si="8">IF(AND($A46+$E$13&gt;=BN$18,BN$18&gt;$A46),1,0)</f>
        <v>0</v>
      </c>
      <c r="BO46" s="186">
        <f t="shared" si="8"/>
        <v>0</v>
      </c>
      <c r="BP46" s="186">
        <f t="shared" si="8"/>
        <v>0</v>
      </c>
      <c r="BQ46" s="186">
        <f t="shared" si="8"/>
        <v>0</v>
      </c>
      <c r="BR46" s="186">
        <f t="shared" si="8"/>
        <v>0</v>
      </c>
      <c r="BS46" s="186">
        <f t="shared" si="8"/>
        <v>0</v>
      </c>
      <c r="BT46" s="186">
        <f t="shared" si="8"/>
        <v>0</v>
      </c>
      <c r="BU46" s="186">
        <f t="shared" si="8"/>
        <v>0</v>
      </c>
      <c r="BV46" s="186">
        <f t="shared" si="8"/>
        <v>0</v>
      </c>
      <c r="BW46" s="186">
        <f t="shared" si="8"/>
        <v>0</v>
      </c>
      <c r="BX46" s="186">
        <f t="shared" si="8"/>
        <v>0</v>
      </c>
      <c r="BY46" s="186">
        <f t="shared" si="8"/>
        <v>0</v>
      </c>
      <c r="BZ46" s="186">
        <f t="shared" si="8"/>
        <v>0</v>
      </c>
      <c r="CA46" s="186">
        <f t="shared" si="8"/>
        <v>0</v>
      </c>
      <c r="CB46" s="186">
        <f t="shared" si="8"/>
        <v>0</v>
      </c>
      <c r="CC46" s="186">
        <f t="shared" si="8"/>
        <v>0</v>
      </c>
      <c r="CD46" s="186">
        <f t="shared" si="8"/>
        <v>0</v>
      </c>
      <c r="CE46" s="186">
        <f t="shared" si="8"/>
        <v>0</v>
      </c>
      <c r="CF46" s="186">
        <f t="shared" si="8"/>
        <v>0</v>
      </c>
      <c r="CG46" s="186">
        <f t="shared" si="8"/>
        <v>0</v>
      </c>
      <c r="CH46" s="186" t="s">
        <v>140</v>
      </c>
    </row>
    <row r="47" spans="1:86">
      <c r="A47" s="186">
        <v>2030</v>
      </c>
      <c r="B47" s="186">
        <f t="shared" si="6"/>
        <v>0</v>
      </c>
      <c r="C47" s="186">
        <f t="shared" ref="C47:BN50" si="9">IF(AND($A47+$E$13&gt;=C$18,C$18&gt;$A47),1,0)</f>
        <v>0</v>
      </c>
      <c r="D47" s="186">
        <f t="shared" si="9"/>
        <v>0</v>
      </c>
      <c r="E47" s="186">
        <f t="shared" si="9"/>
        <v>0</v>
      </c>
      <c r="F47" s="186">
        <f t="shared" si="9"/>
        <v>0</v>
      </c>
      <c r="G47" s="186">
        <f t="shared" si="9"/>
        <v>0</v>
      </c>
      <c r="H47" s="186">
        <f t="shared" si="9"/>
        <v>0</v>
      </c>
      <c r="I47" s="186">
        <f t="shared" si="9"/>
        <v>0</v>
      </c>
      <c r="J47" s="186">
        <f t="shared" si="9"/>
        <v>0</v>
      </c>
      <c r="K47" s="186">
        <f t="shared" si="9"/>
        <v>0</v>
      </c>
      <c r="L47" s="186">
        <f t="shared" si="9"/>
        <v>0</v>
      </c>
      <c r="M47" s="186">
        <f t="shared" si="9"/>
        <v>0</v>
      </c>
      <c r="N47" s="186">
        <f t="shared" si="9"/>
        <v>0</v>
      </c>
      <c r="O47" s="186">
        <f t="shared" si="9"/>
        <v>1</v>
      </c>
      <c r="P47" s="186">
        <f t="shared" si="9"/>
        <v>1</v>
      </c>
      <c r="Q47" s="186">
        <f t="shared" si="9"/>
        <v>1</v>
      </c>
      <c r="R47" s="186">
        <f t="shared" si="9"/>
        <v>1</v>
      </c>
      <c r="S47" s="186">
        <f t="shared" si="9"/>
        <v>1</v>
      </c>
      <c r="T47" s="186">
        <f t="shared" si="9"/>
        <v>1</v>
      </c>
      <c r="U47" s="186">
        <f t="shared" si="9"/>
        <v>1</v>
      </c>
      <c r="V47" s="186">
        <f t="shared" si="9"/>
        <v>1</v>
      </c>
      <c r="W47" s="186">
        <f t="shared" si="9"/>
        <v>1</v>
      </c>
      <c r="X47" s="186">
        <f t="shared" si="9"/>
        <v>1</v>
      </c>
      <c r="Y47" s="186">
        <f t="shared" si="9"/>
        <v>1</v>
      </c>
      <c r="Z47" s="186">
        <f t="shared" si="9"/>
        <v>1</v>
      </c>
      <c r="AA47" s="186">
        <f t="shared" si="9"/>
        <v>1</v>
      </c>
      <c r="AB47" s="186">
        <f t="shared" si="9"/>
        <v>1</v>
      </c>
      <c r="AC47" s="186">
        <f t="shared" si="9"/>
        <v>1</v>
      </c>
      <c r="AD47" s="186">
        <f t="shared" si="9"/>
        <v>1</v>
      </c>
      <c r="AE47" s="186">
        <f t="shared" si="9"/>
        <v>1</v>
      </c>
      <c r="AF47" s="186">
        <f t="shared" si="9"/>
        <v>1</v>
      </c>
      <c r="AG47" s="186">
        <f t="shared" si="9"/>
        <v>1</v>
      </c>
      <c r="AH47" s="186">
        <f t="shared" si="9"/>
        <v>1</v>
      </c>
      <c r="AI47" s="186">
        <f t="shared" si="9"/>
        <v>1</v>
      </c>
      <c r="AJ47" s="186">
        <f t="shared" si="9"/>
        <v>1</v>
      </c>
      <c r="AK47" s="186">
        <f t="shared" si="9"/>
        <v>1</v>
      </c>
      <c r="AL47" s="186">
        <f t="shared" si="9"/>
        <v>1</v>
      </c>
      <c r="AM47" s="186">
        <f t="shared" si="9"/>
        <v>1</v>
      </c>
      <c r="AN47" s="186">
        <f t="shared" si="9"/>
        <v>1</v>
      </c>
      <c r="AO47" s="186">
        <f t="shared" si="9"/>
        <v>1</v>
      </c>
      <c r="AP47" s="186">
        <f t="shared" si="9"/>
        <v>1</v>
      </c>
      <c r="AQ47" s="186">
        <f t="shared" si="9"/>
        <v>1</v>
      </c>
      <c r="AR47" s="186">
        <f t="shared" si="9"/>
        <v>1</v>
      </c>
      <c r="AS47" s="186">
        <f t="shared" si="9"/>
        <v>1</v>
      </c>
      <c r="AT47" s="186">
        <f t="shared" si="9"/>
        <v>1</v>
      </c>
      <c r="AU47" s="186">
        <f t="shared" si="9"/>
        <v>1</v>
      </c>
      <c r="AV47" s="186">
        <f t="shared" si="9"/>
        <v>1</v>
      </c>
      <c r="AW47" s="186">
        <f t="shared" si="9"/>
        <v>1</v>
      </c>
      <c r="AX47" s="186">
        <f t="shared" si="9"/>
        <v>1</v>
      </c>
      <c r="AY47" s="186">
        <f t="shared" si="9"/>
        <v>1</v>
      </c>
      <c r="AZ47" s="186">
        <f t="shared" si="9"/>
        <v>1</v>
      </c>
      <c r="BA47" s="186">
        <f t="shared" si="9"/>
        <v>1</v>
      </c>
      <c r="BB47" s="186">
        <f t="shared" si="9"/>
        <v>1</v>
      </c>
      <c r="BC47" s="186">
        <f t="shared" si="9"/>
        <v>1</v>
      </c>
      <c r="BD47" s="186">
        <f t="shared" si="9"/>
        <v>1</v>
      </c>
      <c r="BE47" s="186">
        <f t="shared" si="9"/>
        <v>1</v>
      </c>
      <c r="BF47" s="186">
        <f t="shared" si="9"/>
        <v>1</v>
      </c>
      <c r="BG47" s="186">
        <f t="shared" si="9"/>
        <v>1</v>
      </c>
      <c r="BH47" s="186">
        <f t="shared" si="9"/>
        <v>0</v>
      </c>
      <c r="BI47" s="186">
        <f t="shared" si="9"/>
        <v>0</v>
      </c>
      <c r="BJ47" s="186">
        <f t="shared" si="9"/>
        <v>0</v>
      </c>
      <c r="BK47" s="186">
        <f t="shared" si="9"/>
        <v>0</v>
      </c>
      <c r="BL47" s="186">
        <f t="shared" si="9"/>
        <v>0</v>
      </c>
      <c r="BM47" s="186">
        <f t="shared" si="9"/>
        <v>0</v>
      </c>
      <c r="BN47" s="186">
        <f t="shared" si="9"/>
        <v>0</v>
      </c>
      <c r="BO47" s="186">
        <f t="shared" si="8"/>
        <v>0</v>
      </c>
      <c r="BP47" s="186">
        <f t="shared" si="8"/>
        <v>0</v>
      </c>
      <c r="BQ47" s="186">
        <f t="shared" si="8"/>
        <v>0</v>
      </c>
      <c r="BR47" s="186">
        <f t="shared" si="8"/>
        <v>0</v>
      </c>
      <c r="BS47" s="186">
        <f t="shared" si="8"/>
        <v>0</v>
      </c>
      <c r="BT47" s="186">
        <f t="shared" si="8"/>
        <v>0</v>
      </c>
      <c r="BU47" s="186">
        <f t="shared" si="8"/>
        <v>0</v>
      </c>
      <c r="BV47" s="186">
        <f t="shared" si="8"/>
        <v>0</v>
      </c>
      <c r="BW47" s="186">
        <f t="shared" si="8"/>
        <v>0</v>
      </c>
      <c r="BX47" s="186">
        <f t="shared" si="8"/>
        <v>0</v>
      </c>
      <c r="BY47" s="186">
        <f t="shared" si="8"/>
        <v>0</v>
      </c>
      <c r="BZ47" s="186">
        <f t="shared" si="8"/>
        <v>0</v>
      </c>
      <c r="CA47" s="186">
        <f t="shared" si="8"/>
        <v>0</v>
      </c>
      <c r="CB47" s="186">
        <f t="shared" si="8"/>
        <v>0</v>
      </c>
      <c r="CC47" s="186">
        <f t="shared" si="8"/>
        <v>0</v>
      </c>
      <c r="CD47" s="186">
        <f t="shared" si="8"/>
        <v>0</v>
      </c>
      <c r="CE47" s="186">
        <f t="shared" si="8"/>
        <v>0</v>
      </c>
      <c r="CF47" s="186">
        <f t="shared" si="8"/>
        <v>0</v>
      </c>
      <c r="CG47" s="186">
        <f t="shared" si="8"/>
        <v>0</v>
      </c>
      <c r="CH47" s="186" t="s">
        <v>140</v>
      </c>
    </row>
    <row r="48" spans="1:86">
      <c r="A48" s="186">
        <v>2031</v>
      </c>
      <c r="B48" s="186">
        <f t="shared" si="6"/>
        <v>0</v>
      </c>
      <c r="C48" s="186">
        <f t="shared" si="9"/>
        <v>0</v>
      </c>
      <c r="D48" s="186">
        <f t="shared" si="9"/>
        <v>0</v>
      </c>
      <c r="E48" s="186">
        <f t="shared" si="9"/>
        <v>0</v>
      </c>
      <c r="F48" s="186">
        <f t="shared" si="9"/>
        <v>0</v>
      </c>
      <c r="G48" s="186">
        <f t="shared" si="9"/>
        <v>0</v>
      </c>
      <c r="H48" s="186">
        <f t="shared" si="9"/>
        <v>0</v>
      </c>
      <c r="I48" s="186">
        <f t="shared" si="9"/>
        <v>0</v>
      </c>
      <c r="J48" s="186">
        <f t="shared" si="9"/>
        <v>0</v>
      </c>
      <c r="K48" s="186">
        <f t="shared" si="9"/>
        <v>0</v>
      </c>
      <c r="L48" s="186">
        <f t="shared" si="9"/>
        <v>0</v>
      </c>
      <c r="M48" s="186">
        <f t="shared" si="9"/>
        <v>0</v>
      </c>
      <c r="N48" s="186">
        <f t="shared" si="9"/>
        <v>0</v>
      </c>
      <c r="O48" s="186">
        <f t="shared" si="9"/>
        <v>0</v>
      </c>
      <c r="P48" s="186">
        <f t="shared" si="9"/>
        <v>1</v>
      </c>
      <c r="Q48" s="186">
        <f t="shared" si="9"/>
        <v>1</v>
      </c>
      <c r="R48" s="186">
        <f t="shared" si="9"/>
        <v>1</v>
      </c>
      <c r="S48" s="186">
        <f t="shared" si="9"/>
        <v>1</v>
      </c>
      <c r="T48" s="186">
        <f t="shared" si="9"/>
        <v>1</v>
      </c>
      <c r="U48" s="186">
        <f t="shared" si="9"/>
        <v>1</v>
      </c>
      <c r="V48" s="186">
        <f t="shared" si="9"/>
        <v>1</v>
      </c>
      <c r="W48" s="186">
        <f t="shared" si="9"/>
        <v>1</v>
      </c>
      <c r="X48" s="186">
        <f t="shared" si="9"/>
        <v>1</v>
      </c>
      <c r="Y48" s="186">
        <f t="shared" si="9"/>
        <v>1</v>
      </c>
      <c r="Z48" s="186">
        <f t="shared" si="9"/>
        <v>1</v>
      </c>
      <c r="AA48" s="186">
        <f t="shared" si="9"/>
        <v>1</v>
      </c>
      <c r="AB48" s="186">
        <f t="shared" si="9"/>
        <v>1</v>
      </c>
      <c r="AC48" s="186">
        <f t="shared" si="9"/>
        <v>1</v>
      </c>
      <c r="AD48" s="186">
        <f t="shared" si="9"/>
        <v>1</v>
      </c>
      <c r="AE48" s="186">
        <f t="shared" si="9"/>
        <v>1</v>
      </c>
      <c r="AF48" s="186">
        <f t="shared" si="9"/>
        <v>1</v>
      </c>
      <c r="AG48" s="186">
        <f t="shared" si="9"/>
        <v>1</v>
      </c>
      <c r="AH48" s="186">
        <f t="shared" si="9"/>
        <v>1</v>
      </c>
      <c r="AI48" s="186">
        <f t="shared" si="9"/>
        <v>1</v>
      </c>
      <c r="AJ48" s="186">
        <f t="shared" si="9"/>
        <v>1</v>
      </c>
      <c r="AK48" s="186">
        <f t="shared" si="9"/>
        <v>1</v>
      </c>
      <c r="AL48" s="186">
        <f t="shared" si="9"/>
        <v>1</v>
      </c>
      <c r="AM48" s="186">
        <f t="shared" si="9"/>
        <v>1</v>
      </c>
      <c r="AN48" s="186">
        <f t="shared" si="9"/>
        <v>1</v>
      </c>
      <c r="AO48" s="186">
        <f t="shared" si="9"/>
        <v>1</v>
      </c>
      <c r="AP48" s="186">
        <f t="shared" si="9"/>
        <v>1</v>
      </c>
      <c r="AQ48" s="186">
        <f t="shared" si="9"/>
        <v>1</v>
      </c>
      <c r="AR48" s="186">
        <f t="shared" si="9"/>
        <v>1</v>
      </c>
      <c r="AS48" s="186">
        <f t="shared" si="9"/>
        <v>1</v>
      </c>
      <c r="AT48" s="186">
        <f t="shared" si="9"/>
        <v>1</v>
      </c>
      <c r="AU48" s="186">
        <f t="shared" si="9"/>
        <v>1</v>
      </c>
      <c r="AV48" s="186">
        <f t="shared" si="9"/>
        <v>1</v>
      </c>
      <c r="AW48" s="186">
        <f t="shared" si="9"/>
        <v>1</v>
      </c>
      <c r="AX48" s="186">
        <f t="shared" si="9"/>
        <v>1</v>
      </c>
      <c r="AY48" s="186">
        <f t="shared" si="9"/>
        <v>1</v>
      </c>
      <c r="AZ48" s="186">
        <f t="shared" si="9"/>
        <v>1</v>
      </c>
      <c r="BA48" s="186">
        <f t="shared" si="9"/>
        <v>1</v>
      </c>
      <c r="BB48" s="186">
        <f t="shared" si="9"/>
        <v>1</v>
      </c>
      <c r="BC48" s="186">
        <f t="shared" si="9"/>
        <v>1</v>
      </c>
      <c r="BD48" s="186">
        <f t="shared" si="9"/>
        <v>1</v>
      </c>
      <c r="BE48" s="186">
        <f t="shared" si="9"/>
        <v>1</v>
      </c>
      <c r="BF48" s="186">
        <f t="shared" si="9"/>
        <v>1</v>
      </c>
      <c r="BG48" s="186">
        <f t="shared" si="9"/>
        <v>1</v>
      </c>
      <c r="BH48" s="186">
        <f t="shared" si="9"/>
        <v>1</v>
      </c>
      <c r="BI48" s="186">
        <f t="shared" si="9"/>
        <v>0</v>
      </c>
      <c r="BJ48" s="186">
        <f t="shared" si="9"/>
        <v>0</v>
      </c>
      <c r="BK48" s="186">
        <f t="shared" si="9"/>
        <v>0</v>
      </c>
      <c r="BL48" s="186">
        <f t="shared" si="9"/>
        <v>0</v>
      </c>
      <c r="BM48" s="186">
        <f t="shared" si="9"/>
        <v>0</v>
      </c>
      <c r="BN48" s="186">
        <f t="shared" si="9"/>
        <v>0</v>
      </c>
      <c r="BO48" s="186">
        <f t="shared" si="8"/>
        <v>0</v>
      </c>
      <c r="BP48" s="186">
        <f t="shared" si="8"/>
        <v>0</v>
      </c>
      <c r="BQ48" s="186">
        <f t="shared" si="8"/>
        <v>0</v>
      </c>
      <c r="BR48" s="186">
        <f t="shared" si="8"/>
        <v>0</v>
      </c>
      <c r="BS48" s="186">
        <f t="shared" si="8"/>
        <v>0</v>
      </c>
      <c r="BT48" s="186">
        <f t="shared" si="8"/>
        <v>0</v>
      </c>
      <c r="BU48" s="186">
        <f t="shared" si="8"/>
        <v>0</v>
      </c>
      <c r="BV48" s="186">
        <f t="shared" si="8"/>
        <v>0</v>
      </c>
      <c r="BW48" s="186">
        <f t="shared" si="8"/>
        <v>0</v>
      </c>
      <c r="BX48" s="186">
        <f t="shared" si="8"/>
        <v>0</v>
      </c>
      <c r="BY48" s="186">
        <f t="shared" si="8"/>
        <v>0</v>
      </c>
      <c r="BZ48" s="186">
        <f t="shared" si="8"/>
        <v>0</v>
      </c>
      <c r="CA48" s="186">
        <f t="shared" si="8"/>
        <v>0</v>
      </c>
      <c r="CB48" s="186">
        <f t="shared" si="8"/>
        <v>0</v>
      </c>
      <c r="CC48" s="186">
        <f t="shared" si="8"/>
        <v>0</v>
      </c>
      <c r="CD48" s="186">
        <f t="shared" si="8"/>
        <v>0</v>
      </c>
      <c r="CE48" s="186">
        <f t="shared" si="8"/>
        <v>0</v>
      </c>
      <c r="CF48" s="186">
        <f t="shared" si="8"/>
        <v>0</v>
      </c>
      <c r="CG48" s="186">
        <f t="shared" si="8"/>
        <v>0</v>
      </c>
      <c r="CH48" s="186" t="s">
        <v>140</v>
      </c>
    </row>
    <row r="49" spans="1:86">
      <c r="A49" s="186">
        <v>2032</v>
      </c>
      <c r="B49" s="186">
        <f t="shared" si="6"/>
        <v>0</v>
      </c>
      <c r="C49" s="186">
        <f t="shared" si="9"/>
        <v>0</v>
      </c>
      <c r="D49" s="186">
        <f t="shared" si="9"/>
        <v>0</v>
      </c>
      <c r="E49" s="186">
        <f t="shared" si="9"/>
        <v>0</v>
      </c>
      <c r="F49" s="186">
        <f t="shared" si="9"/>
        <v>0</v>
      </c>
      <c r="G49" s="186">
        <f t="shared" si="9"/>
        <v>0</v>
      </c>
      <c r="H49" s="186">
        <f t="shared" si="9"/>
        <v>0</v>
      </c>
      <c r="I49" s="186">
        <f t="shared" si="9"/>
        <v>0</v>
      </c>
      <c r="J49" s="186">
        <f t="shared" si="9"/>
        <v>0</v>
      </c>
      <c r="K49" s="186">
        <f t="shared" si="9"/>
        <v>0</v>
      </c>
      <c r="L49" s="186">
        <f t="shared" si="9"/>
        <v>0</v>
      </c>
      <c r="M49" s="186">
        <f t="shared" si="9"/>
        <v>0</v>
      </c>
      <c r="N49" s="186">
        <f t="shared" si="9"/>
        <v>0</v>
      </c>
      <c r="O49" s="186">
        <f t="shared" si="9"/>
        <v>0</v>
      </c>
      <c r="P49" s="186">
        <f t="shared" si="9"/>
        <v>0</v>
      </c>
      <c r="Q49" s="186">
        <f t="shared" si="9"/>
        <v>1</v>
      </c>
      <c r="R49" s="186">
        <f t="shared" si="9"/>
        <v>1</v>
      </c>
      <c r="S49" s="186">
        <f t="shared" si="9"/>
        <v>1</v>
      </c>
      <c r="T49" s="186">
        <f t="shared" si="9"/>
        <v>1</v>
      </c>
      <c r="U49" s="186">
        <f t="shared" si="9"/>
        <v>1</v>
      </c>
      <c r="V49" s="186">
        <f t="shared" si="9"/>
        <v>1</v>
      </c>
      <c r="W49" s="186">
        <f t="shared" si="9"/>
        <v>1</v>
      </c>
      <c r="X49" s="186">
        <f t="shared" si="9"/>
        <v>1</v>
      </c>
      <c r="Y49" s="186">
        <f t="shared" si="9"/>
        <v>1</v>
      </c>
      <c r="Z49" s="186">
        <f t="shared" si="9"/>
        <v>1</v>
      </c>
      <c r="AA49" s="186">
        <f t="shared" si="9"/>
        <v>1</v>
      </c>
      <c r="AB49" s="186">
        <f t="shared" si="9"/>
        <v>1</v>
      </c>
      <c r="AC49" s="186">
        <f t="shared" si="9"/>
        <v>1</v>
      </c>
      <c r="AD49" s="186">
        <f t="shared" si="9"/>
        <v>1</v>
      </c>
      <c r="AE49" s="186">
        <f t="shared" si="9"/>
        <v>1</v>
      </c>
      <c r="AF49" s="186">
        <f t="shared" si="9"/>
        <v>1</v>
      </c>
      <c r="AG49" s="186">
        <f t="shared" si="9"/>
        <v>1</v>
      </c>
      <c r="AH49" s="186">
        <f t="shared" si="9"/>
        <v>1</v>
      </c>
      <c r="AI49" s="186">
        <f t="shared" si="9"/>
        <v>1</v>
      </c>
      <c r="AJ49" s="186">
        <f t="shared" si="9"/>
        <v>1</v>
      </c>
      <c r="AK49" s="186">
        <f t="shared" si="9"/>
        <v>1</v>
      </c>
      <c r="AL49" s="186">
        <f t="shared" si="9"/>
        <v>1</v>
      </c>
      <c r="AM49" s="186">
        <f t="shared" si="9"/>
        <v>1</v>
      </c>
      <c r="AN49" s="186">
        <f t="shared" si="9"/>
        <v>1</v>
      </c>
      <c r="AO49" s="186">
        <f t="shared" si="9"/>
        <v>1</v>
      </c>
      <c r="AP49" s="186">
        <f t="shared" si="9"/>
        <v>1</v>
      </c>
      <c r="AQ49" s="186">
        <f t="shared" si="9"/>
        <v>1</v>
      </c>
      <c r="AR49" s="186">
        <f t="shared" si="9"/>
        <v>1</v>
      </c>
      <c r="AS49" s="186">
        <f t="shared" si="9"/>
        <v>1</v>
      </c>
      <c r="AT49" s="186">
        <f t="shared" si="9"/>
        <v>1</v>
      </c>
      <c r="AU49" s="186">
        <f t="shared" si="9"/>
        <v>1</v>
      </c>
      <c r="AV49" s="186">
        <f t="shared" si="9"/>
        <v>1</v>
      </c>
      <c r="AW49" s="186">
        <f t="shared" si="9"/>
        <v>1</v>
      </c>
      <c r="AX49" s="186">
        <f t="shared" si="9"/>
        <v>1</v>
      </c>
      <c r="AY49" s="186">
        <f t="shared" si="9"/>
        <v>1</v>
      </c>
      <c r="AZ49" s="186">
        <f t="shared" si="9"/>
        <v>1</v>
      </c>
      <c r="BA49" s="186">
        <f t="shared" si="9"/>
        <v>1</v>
      </c>
      <c r="BB49" s="186">
        <f t="shared" si="9"/>
        <v>1</v>
      </c>
      <c r="BC49" s="186">
        <f t="shared" si="9"/>
        <v>1</v>
      </c>
      <c r="BD49" s="186">
        <f t="shared" si="9"/>
        <v>1</v>
      </c>
      <c r="BE49" s="186">
        <f t="shared" si="9"/>
        <v>1</v>
      </c>
      <c r="BF49" s="186">
        <f t="shared" si="9"/>
        <v>1</v>
      </c>
      <c r="BG49" s="186">
        <f t="shared" si="9"/>
        <v>1</v>
      </c>
      <c r="BH49" s="186">
        <f t="shared" si="9"/>
        <v>1</v>
      </c>
      <c r="BI49" s="186">
        <f t="shared" si="9"/>
        <v>1</v>
      </c>
      <c r="BJ49" s="186">
        <f t="shared" si="9"/>
        <v>0</v>
      </c>
      <c r="BK49" s="186">
        <f t="shared" si="9"/>
        <v>0</v>
      </c>
      <c r="BL49" s="186">
        <f t="shared" si="9"/>
        <v>0</v>
      </c>
      <c r="BM49" s="186">
        <f t="shared" si="9"/>
        <v>0</v>
      </c>
      <c r="BN49" s="186">
        <f t="shared" si="9"/>
        <v>0</v>
      </c>
      <c r="BO49" s="186">
        <f t="shared" si="8"/>
        <v>0</v>
      </c>
      <c r="BP49" s="186">
        <f t="shared" si="8"/>
        <v>0</v>
      </c>
      <c r="BQ49" s="186">
        <f t="shared" si="8"/>
        <v>0</v>
      </c>
      <c r="BR49" s="186">
        <f t="shared" si="8"/>
        <v>0</v>
      </c>
      <c r="BS49" s="186">
        <f t="shared" si="8"/>
        <v>0</v>
      </c>
      <c r="BT49" s="186">
        <f t="shared" si="8"/>
        <v>0</v>
      </c>
      <c r="BU49" s="186">
        <f t="shared" si="8"/>
        <v>0</v>
      </c>
      <c r="BV49" s="186">
        <f t="shared" si="8"/>
        <v>0</v>
      </c>
      <c r="BW49" s="186">
        <f t="shared" si="8"/>
        <v>0</v>
      </c>
      <c r="BX49" s="186">
        <f t="shared" si="8"/>
        <v>0</v>
      </c>
      <c r="BY49" s="186">
        <f t="shared" si="8"/>
        <v>0</v>
      </c>
      <c r="BZ49" s="186">
        <f t="shared" si="8"/>
        <v>0</v>
      </c>
      <c r="CA49" s="186">
        <f t="shared" si="8"/>
        <v>0</v>
      </c>
      <c r="CB49" s="186">
        <f t="shared" si="8"/>
        <v>0</v>
      </c>
      <c r="CC49" s="186">
        <f t="shared" si="8"/>
        <v>0</v>
      </c>
      <c r="CD49" s="186">
        <f t="shared" si="8"/>
        <v>0</v>
      </c>
      <c r="CE49" s="186">
        <f t="shared" si="8"/>
        <v>0</v>
      </c>
      <c r="CF49" s="186">
        <f t="shared" si="8"/>
        <v>0</v>
      </c>
      <c r="CG49" s="186">
        <f t="shared" si="8"/>
        <v>0</v>
      </c>
      <c r="CH49" s="186" t="s">
        <v>140</v>
      </c>
    </row>
    <row r="50" spans="1:86">
      <c r="A50" s="186">
        <v>2033</v>
      </c>
      <c r="B50" s="186">
        <f t="shared" si="6"/>
        <v>0</v>
      </c>
      <c r="C50" s="186">
        <f t="shared" si="9"/>
        <v>0</v>
      </c>
      <c r="D50" s="186">
        <f t="shared" si="9"/>
        <v>0</v>
      </c>
      <c r="E50" s="186">
        <f t="shared" si="9"/>
        <v>0</v>
      </c>
      <c r="F50" s="186">
        <f t="shared" si="9"/>
        <v>0</v>
      </c>
      <c r="G50" s="186">
        <f t="shared" si="9"/>
        <v>0</v>
      </c>
      <c r="H50" s="186">
        <f t="shared" si="9"/>
        <v>0</v>
      </c>
      <c r="I50" s="186">
        <f t="shared" si="9"/>
        <v>0</v>
      </c>
      <c r="J50" s="186">
        <f t="shared" si="9"/>
        <v>0</v>
      </c>
      <c r="K50" s="186">
        <f t="shared" si="9"/>
        <v>0</v>
      </c>
      <c r="L50" s="186">
        <f t="shared" si="9"/>
        <v>0</v>
      </c>
      <c r="M50" s="186">
        <f t="shared" si="9"/>
        <v>0</v>
      </c>
      <c r="N50" s="186">
        <f t="shared" si="9"/>
        <v>0</v>
      </c>
      <c r="O50" s="186">
        <f t="shared" si="9"/>
        <v>0</v>
      </c>
      <c r="P50" s="186">
        <f t="shared" si="9"/>
        <v>0</v>
      </c>
      <c r="Q50" s="186">
        <f t="shared" si="9"/>
        <v>0</v>
      </c>
      <c r="R50" s="186">
        <f t="shared" si="9"/>
        <v>1</v>
      </c>
      <c r="S50" s="186">
        <f t="shared" si="9"/>
        <v>1</v>
      </c>
      <c r="T50" s="186">
        <f t="shared" si="9"/>
        <v>1</v>
      </c>
      <c r="U50" s="186">
        <f t="shared" si="9"/>
        <v>1</v>
      </c>
      <c r="V50" s="186">
        <f t="shared" si="9"/>
        <v>1</v>
      </c>
      <c r="W50" s="186">
        <f t="shared" si="9"/>
        <v>1</v>
      </c>
      <c r="X50" s="186">
        <f t="shared" si="9"/>
        <v>1</v>
      </c>
      <c r="Y50" s="186">
        <f t="shared" si="9"/>
        <v>1</v>
      </c>
      <c r="Z50" s="186">
        <f t="shared" si="9"/>
        <v>1</v>
      </c>
      <c r="AA50" s="186">
        <f t="shared" si="9"/>
        <v>1</v>
      </c>
      <c r="AB50" s="186">
        <f t="shared" si="9"/>
        <v>1</v>
      </c>
      <c r="AC50" s="186">
        <f t="shared" si="9"/>
        <v>1</v>
      </c>
      <c r="AD50" s="186">
        <f t="shared" si="9"/>
        <v>1</v>
      </c>
      <c r="AE50" s="186">
        <f t="shared" si="9"/>
        <v>1</v>
      </c>
      <c r="AF50" s="186">
        <f t="shared" si="9"/>
        <v>1</v>
      </c>
      <c r="AG50" s="186">
        <f t="shared" si="9"/>
        <v>1</v>
      </c>
      <c r="AH50" s="186">
        <f t="shared" si="9"/>
        <v>1</v>
      </c>
      <c r="AI50" s="186">
        <f t="shared" si="9"/>
        <v>1</v>
      </c>
      <c r="AJ50" s="186">
        <f t="shared" si="9"/>
        <v>1</v>
      </c>
      <c r="AK50" s="186">
        <f t="shared" si="9"/>
        <v>1</v>
      </c>
      <c r="AL50" s="186">
        <f t="shared" si="9"/>
        <v>1</v>
      </c>
      <c r="AM50" s="186">
        <f t="shared" si="9"/>
        <v>1</v>
      </c>
      <c r="AN50" s="186">
        <f t="shared" si="9"/>
        <v>1</v>
      </c>
      <c r="AO50" s="186">
        <f t="shared" si="9"/>
        <v>1</v>
      </c>
      <c r="AP50" s="186">
        <f t="shared" si="9"/>
        <v>1</v>
      </c>
      <c r="AQ50" s="186">
        <f t="shared" si="9"/>
        <v>1</v>
      </c>
      <c r="AR50" s="186">
        <f t="shared" si="9"/>
        <v>1</v>
      </c>
      <c r="AS50" s="186">
        <f t="shared" si="9"/>
        <v>1</v>
      </c>
      <c r="AT50" s="186">
        <f t="shared" si="9"/>
        <v>1</v>
      </c>
      <c r="AU50" s="186">
        <f t="shared" si="9"/>
        <v>1</v>
      </c>
      <c r="AV50" s="186">
        <f t="shared" si="9"/>
        <v>1</v>
      </c>
      <c r="AW50" s="186">
        <f t="shared" si="9"/>
        <v>1</v>
      </c>
      <c r="AX50" s="186">
        <f t="shared" si="9"/>
        <v>1</v>
      </c>
      <c r="AY50" s="186">
        <f t="shared" si="9"/>
        <v>1</v>
      </c>
      <c r="AZ50" s="186">
        <f t="shared" si="9"/>
        <v>1</v>
      </c>
      <c r="BA50" s="186">
        <f t="shared" si="9"/>
        <v>1</v>
      </c>
      <c r="BB50" s="186">
        <f t="shared" si="9"/>
        <v>1</v>
      </c>
      <c r="BC50" s="186">
        <f t="shared" si="9"/>
        <v>1</v>
      </c>
      <c r="BD50" s="186">
        <f t="shared" si="9"/>
        <v>1</v>
      </c>
      <c r="BE50" s="186">
        <f t="shared" si="9"/>
        <v>1</v>
      </c>
      <c r="BF50" s="186">
        <f t="shared" si="9"/>
        <v>1</v>
      </c>
      <c r="BG50" s="186">
        <f t="shared" si="9"/>
        <v>1</v>
      </c>
      <c r="BH50" s="186">
        <f t="shared" si="9"/>
        <v>1</v>
      </c>
      <c r="BI50" s="186">
        <f t="shared" si="9"/>
        <v>1</v>
      </c>
      <c r="BJ50" s="186">
        <f t="shared" si="9"/>
        <v>1</v>
      </c>
      <c r="BK50" s="186">
        <f t="shared" si="9"/>
        <v>0</v>
      </c>
      <c r="BL50" s="186">
        <f t="shared" si="9"/>
        <v>0</v>
      </c>
      <c r="BM50" s="186">
        <f t="shared" si="9"/>
        <v>0</v>
      </c>
      <c r="BN50" s="186">
        <f t="shared" ref="BN50:CG53" si="10">IF(AND($A50+$E$13&gt;=BN$18,BN$18&gt;$A50),1,0)</f>
        <v>0</v>
      </c>
      <c r="BO50" s="186">
        <f t="shared" si="10"/>
        <v>0</v>
      </c>
      <c r="BP50" s="186">
        <f t="shared" si="10"/>
        <v>0</v>
      </c>
      <c r="BQ50" s="186">
        <f t="shared" si="10"/>
        <v>0</v>
      </c>
      <c r="BR50" s="186">
        <f t="shared" si="10"/>
        <v>0</v>
      </c>
      <c r="BS50" s="186">
        <f t="shared" si="10"/>
        <v>0</v>
      </c>
      <c r="BT50" s="186">
        <f t="shared" si="10"/>
        <v>0</v>
      </c>
      <c r="BU50" s="186">
        <f t="shared" si="10"/>
        <v>0</v>
      </c>
      <c r="BV50" s="186">
        <f t="shared" si="10"/>
        <v>0</v>
      </c>
      <c r="BW50" s="186">
        <f t="shared" si="10"/>
        <v>0</v>
      </c>
      <c r="BX50" s="186">
        <f t="shared" si="10"/>
        <v>0</v>
      </c>
      <c r="BY50" s="186">
        <f t="shared" si="10"/>
        <v>0</v>
      </c>
      <c r="BZ50" s="186">
        <f t="shared" si="10"/>
        <v>0</v>
      </c>
      <c r="CA50" s="186">
        <f t="shared" si="10"/>
        <v>0</v>
      </c>
      <c r="CB50" s="186">
        <f t="shared" si="10"/>
        <v>0</v>
      </c>
      <c r="CC50" s="186">
        <f t="shared" si="10"/>
        <v>0</v>
      </c>
      <c r="CD50" s="186">
        <f t="shared" si="10"/>
        <v>0</v>
      </c>
      <c r="CE50" s="186">
        <f t="shared" si="10"/>
        <v>0</v>
      </c>
      <c r="CF50" s="186">
        <f t="shared" si="10"/>
        <v>0</v>
      </c>
      <c r="CG50" s="186">
        <f t="shared" si="10"/>
        <v>0</v>
      </c>
      <c r="CH50" s="186" t="s">
        <v>140</v>
      </c>
    </row>
    <row r="51" spans="1:86">
      <c r="A51" s="186">
        <v>2034</v>
      </c>
      <c r="B51" s="186">
        <f t="shared" si="6"/>
        <v>0</v>
      </c>
      <c r="C51" s="186">
        <f t="shared" ref="C51:BN54" si="11">IF(AND($A51+$E$13&gt;=C$18,C$18&gt;$A51),1,0)</f>
        <v>0</v>
      </c>
      <c r="D51" s="186">
        <f t="shared" si="11"/>
        <v>0</v>
      </c>
      <c r="E51" s="186">
        <f t="shared" si="11"/>
        <v>0</v>
      </c>
      <c r="F51" s="186">
        <f t="shared" si="11"/>
        <v>0</v>
      </c>
      <c r="G51" s="186">
        <f t="shared" si="11"/>
        <v>0</v>
      </c>
      <c r="H51" s="186">
        <f t="shared" si="11"/>
        <v>0</v>
      </c>
      <c r="I51" s="186">
        <f t="shared" si="11"/>
        <v>0</v>
      </c>
      <c r="J51" s="186">
        <f t="shared" si="11"/>
        <v>0</v>
      </c>
      <c r="K51" s="186">
        <f t="shared" si="11"/>
        <v>0</v>
      </c>
      <c r="L51" s="186">
        <f t="shared" si="11"/>
        <v>0</v>
      </c>
      <c r="M51" s="186">
        <f t="shared" si="11"/>
        <v>0</v>
      </c>
      <c r="N51" s="186">
        <f t="shared" si="11"/>
        <v>0</v>
      </c>
      <c r="O51" s="186">
        <f t="shared" si="11"/>
        <v>0</v>
      </c>
      <c r="P51" s="186">
        <f t="shared" si="11"/>
        <v>0</v>
      </c>
      <c r="Q51" s="186">
        <f t="shared" si="11"/>
        <v>0</v>
      </c>
      <c r="R51" s="186">
        <f t="shared" si="11"/>
        <v>0</v>
      </c>
      <c r="S51" s="186">
        <f t="shared" si="11"/>
        <v>1</v>
      </c>
      <c r="T51" s="186">
        <f t="shared" si="11"/>
        <v>1</v>
      </c>
      <c r="U51" s="186">
        <f t="shared" si="11"/>
        <v>1</v>
      </c>
      <c r="V51" s="186">
        <f t="shared" si="11"/>
        <v>1</v>
      </c>
      <c r="W51" s="186">
        <f t="shared" si="11"/>
        <v>1</v>
      </c>
      <c r="X51" s="186">
        <f t="shared" si="11"/>
        <v>1</v>
      </c>
      <c r="Y51" s="186">
        <f t="shared" si="11"/>
        <v>1</v>
      </c>
      <c r="Z51" s="186">
        <f t="shared" si="11"/>
        <v>1</v>
      </c>
      <c r="AA51" s="186">
        <f t="shared" si="11"/>
        <v>1</v>
      </c>
      <c r="AB51" s="186">
        <f t="shared" si="11"/>
        <v>1</v>
      </c>
      <c r="AC51" s="186">
        <f t="shared" si="11"/>
        <v>1</v>
      </c>
      <c r="AD51" s="186">
        <f t="shared" si="11"/>
        <v>1</v>
      </c>
      <c r="AE51" s="186">
        <f t="shared" si="11"/>
        <v>1</v>
      </c>
      <c r="AF51" s="186">
        <f t="shared" si="11"/>
        <v>1</v>
      </c>
      <c r="AG51" s="186">
        <f t="shared" si="11"/>
        <v>1</v>
      </c>
      <c r="AH51" s="186">
        <f t="shared" si="11"/>
        <v>1</v>
      </c>
      <c r="AI51" s="186">
        <f t="shared" si="11"/>
        <v>1</v>
      </c>
      <c r="AJ51" s="186">
        <f t="shared" si="11"/>
        <v>1</v>
      </c>
      <c r="AK51" s="186">
        <f t="shared" si="11"/>
        <v>1</v>
      </c>
      <c r="AL51" s="186">
        <f t="shared" si="11"/>
        <v>1</v>
      </c>
      <c r="AM51" s="186">
        <f t="shared" si="11"/>
        <v>1</v>
      </c>
      <c r="AN51" s="186">
        <f t="shared" si="11"/>
        <v>1</v>
      </c>
      <c r="AO51" s="186">
        <f t="shared" si="11"/>
        <v>1</v>
      </c>
      <c r="AP51" s="186">
        <f t="shared" si="11"/>
        <v>1</v>
      </c>
      <c r="AQ51" s="186">
        <f t="shared" si="11"/>
        <v>1</v>
      </c>
      <c r="AR51" s="186">
        <f t="shared" si="11"/>
        <v>1</v>
      </c>
      <c r="AS51" s="186">
        <f t="shared" si="11"/>
        <v>1</v>
      </c>
      <c r="AT51" s="186">
        <f t="shared" si="11"/>
        <v>1</v>
      </c>
      <c r="AU51" s="186">
        <f t="shared" si="11"/>
        <v>1</v>
      </c>
      <c r="AV51" s="186">
        <f t="shared" si="11"/>
        <v>1</v>
      </c>
      <c r="AW51" s="186">
        <f t="shared" si="11"/>
        <v>1</v>
      </c>
      <c r="AX51" s="186">
        <f t="shared" si="11"/>
        <v>1</v>
      </c>
      <c r="AY51" s="186">
        <f t="shared" si="11"/>
        <v>1</v>
      </c>
      <c r="AZ51" s="186">
        <f t="shared" si="11"/>
        <v>1</v>
      </c>
      <c r="BA51" s="186">
        <f t="shared" si="11"/>
        <v>1</v>
      </c>
      <c r="BB51" s="186">
        <f t="shared" si="11"/>
        <v>1</v>
      </c>
      <c r="BC51" s="186">
        <f t="shared" si="11"/>
        <v>1</v>
      </c>
      <c r="BD51" s="186">
        <f t="shared" si="11"/>
        <v>1</v>
      </c>
      <c r="BE51" s="186">
        <f t="shared" si="11"/>
        <v>1</v>
      </c>
      <c r="BF51" s="186">
        <f t="shared" si="11"/>
        <v>1</v>
      </c>
      <c r="BG51" s="186">
        <f t="shared" si="11"/>
        <v>1</v>
      </c>
      <c r="BH51" s="186">
        <f t="shared" si="11"/>
        <v>1</v>
      </c>
      <c r="BI51" s="186">
        <f t="shared" si="11"/>
        <v>1</v>
      </c>
      <c r="BJ51" s="186">
        <f t="shared" si="11"/>
        <v>1</v>
      </c>
      <c r="BK51" s="186">
        <f t="shared" si="11"/>
        <v>1</v>
      </c>
      <c r="BL51" s="186">
        <f t="shared" si="11"/>
        <v>0</v>
      </c>
      <c r="BM51" s="186">
        <f t="shared" si="11"/>
        <v>0</v>
      </c>
      <c r="BN51" s="186">
        <f t="shared" si="11"/>
        <v>0</v>
      </c>
      <c r="BO51" s="186">
        <f t="shared" si="10"/>
        <v>0</v>
      </c>
      <c r="BP51" s="186">
        <f t="shared" si="10"/>
        <v>0</v>
      </c>
      <c r="BQ51" s="186">
        <f t="shared" si="10"/>
        <v>0</v>
      </c>
      <c r="BR51" s="186">
        <f t="shared" si="10"/>
        <v>0</v>
      </c>
      <c r="BS51" s="186">
        <f t="shared" si="10"/>
        <v>0</v>
      </c>
      <c r="BT51" s="186">
        <f t="shared" si="10"/>
        <v>0</v>
      </c>
      <c r="BU51" s="186">
        <f t="shared" si="10"/>
        <v>0</v>
      </c>
      <c r="BV51" s="186">
        <f t="shared" si="10"/>
        <v>0</v>
      </c>
      <c r="BW51" s="186">
        <f t="shared" si="10"/>
        <v>0</v>
      </c>
      <c r="BX51" s="186">
        <f t="shared" si="10"/>
        <v>0</v>
      </c>
      <c r="BY51" s="186">
        <f t="shared" si="10"/>
        <v>0</v>
      </c>
      <c r="BZ51" s="186">
        <f t="shared" si="10"/>
        <v>0</v>
      </c>
      <c r="CA51" s="186">
        <f t="shared" si="10"/>
        <v>0</v>
      </c>
      <c r="CB51" s="186">
        <f t="shared" si="10"/>
        <v>0</v>
      </c>
      <c r="CC51" s="186">
        <f t="shared" si="10"/>
        <v>0</v>
      </c>
      <c r="CD51" s="186">
        <f t="shared" si="10"/>
        <v>0</v>
      </c>
      <c r="CE51" s="186">
        <f t="shared" si="10"/>
        <v>0</v>
      </c>
      <c r="CF51" s="186">
        <f t="shared" si="10"/>
        <v>0</v>
      </c>
      <c r="CG51" s="186">
        <f t="shared" si="10"/>
        <v>0</v>
      </c>
      <c r="CH51" s="186" t="s">
        <v>140</v>
      </c>
    </row>
    <row r="52" spans="1:86">
      <c r="A52" s="186">
        <v>2035</v>
      </c>
      <c r="B52" s="186">
        <f t="shared" si="6"/>
        <v>0</v>
      </c>
      <c r="C52" s="186">
        <f t="shared" si="11"/>
        <v>0</v>
      </c>
      <c r="D52" s="186">
        <f t="shared" si="11"/>
        <v>0</v>
      </c>
      <c r="E52" s="186">
        <f t="shared" si="11"/>
        <v>0</v>
      </c>
      <c r="F52" s="186">
        <f t="shared" si="11"/>
        <v>0</v>
      </c>
      <c r="G52" s="186">
        <f t="shared" si="11"/>
        <v>0</v>
      </c>
      <c r="H52" s="186">
        <f t="shared" si="11"/>
        <v>0</v>
      </c>
      <c r="I52" s="186">
        <f t="shared" si="11"/>
        <v>0</v>
      </c>
      <c r="J52" s="186">
        <f t="shared" si="11"/>
        <v>0</v>
      </c>
      <c r="K52" s="186">
        <f t="shared" si="11"/>
        <v>0</v>
      </c>
      <c r="L52" s="186">
        <f t="shared" si="11"/>
        <v>0</v>
      </c>
      <c r="M52" s="186">
        <f t="shared" si="11"/>
        <v>0</v>
      </c>
      <c r="N52" s="186">
        <f t="shared" si="11"/>
        <v>0</v>
      </c>
      <c r="O52" s="186">
        <f t="shared" si="11"/>
        <v>0</v>
      </c>
      <c r="P52" s="186">
        <f t="shared" si="11"/>
        <v>0</v>
      </c>
      <c r="Q52" s="186">
        <f t="shared" si="11"/>
        <v>0</v>
      </c>
      <c r="R52" s="186">
        <f t="shared" si="11"/>
        <v>0</v>
      </c>
      <c r="S52" s="186">
        <f t="shared" si="11"/>
        <v>0</v>
      </c>
      <c r="T52" s="186">
        <f t="shared" si="11"/>
        <v>1</v>
      </c>
      <c r="U52" s="186">
        <f t="shared" si="11"/>
        <v>1</v>
      </c>
      <c r="V52" s="186">
        <f t="shared" si="11"/>
        <v>1</v>
      </c>
      <c r="W52" s="186">
        <f t="shared" si="11"/>
        <v>1</v>
      </c>
      <c r="X52" s="186">
        <f t="shared" si="11"/>
        <v>1</v>
      </c>
      <c r="Y52" s="186">
        <f t="shared" si="11"/>
        <v>1</v>
      </c>
      <c r="Z52" s="186">
        <f t="shared" si="11"/>
        <v>1</v>
      </c>
      <c r="AA52" s="186">
        <f t="shared" si="11"/>
        <v>1</v>
      </c>
      <c r="AB52" s="186">
        <f t="shared" si="11"/>
        <v>1</v>
      </c>
      <c r="AC52" s="186">
        <f t="shared" si="11"/>
        <v>1</v>
      </c>
      <c r="AD52" s="186">
        <f t="shared" si="11"/>
        <v>1</v>
      </c>
      <c r="AE52" s="186">
        <f t="shared" si="11"/>
        <v>1</v>
      </c>
      <c r="AF52" s="186">
        <f t="shared" si="11"/>
        <v>1</v>
      </c>
      <c r="AG52" s="186">
        <f t="shared" si="11"/>
        <v>1</v>
      </c>
      <c r="AH52" s="186">
        <f t="shared" si="11"/>
        <v>1</v>
      </c>
      <c r="AI52" s="186">
        <f t="shared" si="11"/>
        <v>1</v>
      </c>
      <c r="AJ52" s="186">
        <f t="shared" si="11"/>
        <v>1</v>
      </c>
      <c r="AK52" s="186">
        <f t="shared" si="11"/>
        <v>1</v>
      </c>
      <c r="AL52" s="186">
        <f t="shared" si="11"/>
        <v>1</v>
      </c>
      <c r="AM52" s="186">
        <f t="shared" si="11"/>
        <v>1</v>
      </c>
      <c r="AN52" s="186">
        <f t="shared" si="11"/>
        <v>1</v>
      </c>
      <c r="AO52" s="186">
        <f t="shared" si="11"/>
        <v>1</v>
      </c>
      <c r="AP52" s="186">
        <f t="shared" si="11"/>
        <v>1</v>
      </c>
      <c r="AQ52" s="186">
        <f t="shared" si="11"/>
        <v>1</v>
      </c>
      <c r="AR52" s="186">
        <f t="shared" si="11"/>
        <v>1</v>
      </c>
      <c r="AS52" s="186">
        <f t="shared" si="11"/>
        <v>1</v>
      </c>
      <c r="AT52" s="186">
        <f t="shared" si="11"/>
        <v>1</v>
      </c>
      <c r="AU52" s="186">
        <f t="shared" si="11"/>
        <v>1</v>
      </c>
      <c r="AV52" s="186">
        <f t="shared" si="11"/>
        <v>1</v>
      </c>
      <c r="AW52" s="186">
        <f t="shared" si="11"/>
        <v>1</v>
      </c>
      <c r="AX52" s="186">
        <f t="shared" si="11"/>
        <v>1</v>
      </c>
      <c r="AY52" s="186">
        <f t="shared" si="11"/>
        <v>1</v>
      </c>
      <c r="AZ52" s="186">
        <f t="shared" si="11"/>
        <v>1</v>
      </c>
      <c r="BA52" s="186">
        <f t="shared" si="11"/>
        <v>1</v>
      </c>
      <c r="BB52" s="186">
        <f t="shared" si="11"/>
        <v>1</v>
      </c>
      <c r="BC52" s="186">
        <f t="shared" si="11"/>
        <v>1</v>
      </c>
      <c r="BD52" s="186">
        <f t="shared" si="11"/>
        <v>1</v>
      </c>
      <c r="BE52" s="186">
        <f t="shared" si="11"/>
        <v>1</v>
      </c>
      <c r="BF52" s="186">
        <f t="shared" si="11"/>
        <v>1</v>
      </c>
      <c r="BG52" s="186">
        <f t="shared" si="11"/>
        <v>1</v>
      </c>
      <c r="BH52" s="186">
        <f t="shared" si="11"/>
        <v>1</v>
      </c>
      <c r="BI52" s="186">
        <f t="shared" si="11"/>
        <v>1</v>
      </c>
      <c r="BJ52" s="186">
        <f t="shared" si="11"/>
        <v>1</v>
      </c>
      <c r="BK52" s="186">
        <f t="shared" si="11"/>
        <v>1</v>
      </c>
      <c r="BL52" s="186">
        <f t="shared" si="11"/>
        <v>1</v>
      </c>
      <c r="BM52" s="186">
        <f t="shared" si="11"/>
        <v>0</v>
      </c>
      <c r="BN52" s="186">
        <f t="shared" si="11"/>
        <v>0</v>
      </c>
      <c r="BO52" s="186">
        <f t="shared" si="10"/>
        <v>0</v>
      </c>
      <c r="BP52" s="186">
        <f t="shared" si="10"/>
        <v>0</v>
      </c>
      <c r="BQ52" s="186">
        <f t="shared" si="10"/>
        <v>0</v>
      </c>
      <c r="BR52" s="186">
        <f t="shared" si="10"/>
        <v>0</v>
      </c>
      <c r="BS52" s="186">
        <f t="shared" si="10"/>
        <v>0</v>
      </c>
      <c r="BT52" s="186">
        <f t="shared" si="10"/>
        <v>0</v>
      </c>
      <c r="BU52" s="186">
        <f t="shared" si="10"/>
        <v>0</v>
      </c>
      <c r="BV52" s="186">
        <f t="shared" si="10"/>
        <v>0</v>
      </c>
      <c r="BW52" s="186">
        <f t="shared" si="10"/>
        <v>0</v>
      </c>
      <c r="BX52" s="186">
        <f t="shared" si="10"/>
        <v>0</v>
      </c>
      <c r="BY52" s="186">
        <f t="shared" si="10"/>
        <v>0</v>
      </c>
      <c r="BZ52" s="186">
        <f t="shared" si="10"/>
        <v>0</v>
      </c>
      <c r="CA52" s="186">
        <f t="shared" si="10"/>
        <v>0</v>
      </c>
      <c r="CB52" s="186">
        <f t="shared" si="10"/>
        <v>0</v>
      </c>
      <c r="CC52" s="186">
        <f t="shared" si="10"/>
        <v>0</v>
      </c>
      <c r="CD52" s="186">
        <f t="shared" si="10"/>
        <v>0</v>
      </c>
      <c r="CE52" s="186">
        <f t="shared" si="10"/>
        <v>0</v>
      </c>
      <c r="CF52" s="186">
        <f t="shared" si="10"/>
        <v>0</v>
      </c>
      <c r="CG52" s="186">
        <f t="shared" si="10"/>
        <v>0</v>
      </c>
      <c r="CH52" s="186" t="s">
        <v>140</v>
      </c>
    </row>
    <row r="53" spans="1:86">
      <c r="A53" s="186">
        <v>2036</v>
      </c>
      <c r="B53" s="186">
        <f t="shared" si="6"/>
        <v>0</v>
      </c>
      <c r="C53" s="186">
        <f t="shared" si="11"/>
        <v>0</v>
      </c>
      <c r="D53" s="186">
        <f t="shared" si="11"/>
        <v>0</v>
      </c>
      <c r="E53" s="186">
        <f t="shared" si="11"/>
        <v>0</v>
      </c>
      <c r="F53" s="186">
        <f t="shared" si="11"/>
        <v>0</v>
      </c>
      <c r="G53" s="186">
        <f t="shared" si="11"/>
        <v>0</v>
      </c>
      <c r="H53" s="186">
        <f t="shared" si="11"/>
        <v>0</v>
      </c>
      <c r="I53" s="186">
        <f t="shared" si="11"/>
        <v>0</v>
      </c>
      <c r="J53" s="186">
        <f t="shared" si="11"/>
        <v>0</v>
      </c>
      <c r="K53" s="186">
        <f t="shared" si="11"/>
        <v>0</v>
      </c>
      <c r="L53" s="186">
        <f t="shared" si="11"/>
        <v>0</v>
      </c>
      <c r="M53" s="186">
        <f t="shared" si="11"/>
        <v>0</v>
      </c>
      <c r="N53" s="186">
        <f t="shared" si="11"/>
        <v>0</v>
      </c>
      <c r="O53" s="186">
        <f t="shared" si="11"/>
        <v>0</v>
      </c>
      <c r="P53" s="186">
        <f t="shared" si="11"/>
        <v>0</v>
      </c>
      <c r="Q53" s="186">
        <f t="shared" si="11"/>
        <v>0</v>
      </c>
      <c r="R53" s="186">
        <f t="shared" si="11"/>
        <v>0</v>
      </c>
      <c r="S53" s="186">
        <f t="shared" si="11"/>
        <v>0</v>
      </c>
      <c r="T53" s="186">
        <f t="shared" si="11"/>
        <v>0</v>
      </c>
      <c r="U53" s="186">
        <f t="shared" si="11"/>
        <v>1</v>
      </c>
      <c r="V53" s="186">
        <f t="shared" si="11"/>
        <v>1</v>
      </c>
      <c r="W53" s="186">
        <f t="shared" si="11"/>
        <v>1</v>
      </c>
      <c r="X53" s="186">
        <f t="shared" si="11"/>
        <v>1</v>
      </c>
      <c r="Y53" s="186">
        <f t="shared" si="11"/>
        <v>1</v>
      </c>
      <c r="Z53" s="186">
        <f t="shared" si="11"/>
        <v>1</v>
      </c>
      <c r="AA53" s="186">
        <f t="shared" si="11"/>
        <v>1</v>
      </c>
      <c r="AB53" s="186">
        <f t="shared" si="11"/>
        <v>1</v>
      </c>
      <c r="AC53" s="186">
        <f t="shared" si="11"/>
        <v>1</v>
      </c>
      <c r="AD53" s="186">
        <f t="shared" si="11"/>
        <v>1</v>
      </c>
      <c r="AE53" s="186">
        <f t="shared" si="11"/>
        <v>1</v>
      </c>
      <c r="AF53" s="186">
        <f t="shared" si="11"/>
        <v>1</v>
      </c>
      <c r="AG53" s="186">
        <f t="shared" si="11"/>
        <v>1</v>
      </c>
      <c r="AH53" s="186">
        <f t="shared" si="11"/>
        <v>1</v>
      </c>
      <c r="AI53" s="186">
        <f t="shared" si="11"/>
        <v>1</v>
      </c>
      <c r="AJ53" s="186">
        <f t="shared" si="11"/>
        <v>1</v>
      </c>
      <c r="AK53" s="186">
        <f t="shared" si="11"/>
        <v>1</v>
      </c>
      <c r="AL53" s="186">
        <f t="shared" si="11"/>
        <v>1</v>
      </c>
      <c r="AM53" s="186">
        <f t="shared" si="11"/>
        <v>1</v>
      </c>
      <c r="AN53" s="186">
        <f t="shared" si="11"/>
        <v>1</v>
      </c>
      <c r="AO53" s="186">
        <f t="shared" si="11"/>
        <v>1</v>
      </c>
      <c r="AP53" s="186">
        <f t="shared" si="11"/>
        <v>1</v>
      </c>
      <c r="AQ53" s="186">
        <f t="shared" si="11"/>
        <v>1</v>
      </c>
      <c r="AR53" s="186">
        <f t="shared" si="11"/>
        <v>1</v>
      </c>
      <c r="AS53" s="186">
        <f t="shared" si="11"/>
        <v>1</v>
      </c>
      <c r="AT53" s="186">
        <f t="shared" si="11"/>
        <v>1</v>
      </c>
      <c r="AU53" s="186">
        <f t="shared" si="11"/>
        <v>1</v>
      </c>
      <c r="AV53" s="186">
        <f t="shared" si="11"/>
        <v>1</v>
      </c>
      <c r="AW53" s="186">
        <f t="shared" si="11"/>
        <v>1</v>
      </c>
      <c r="AX53" s="186">
        <f t="shared" si="11"/>
        <v>1</v>
      </c>
      <c r="AY53" s="186">
        <f t="shared" si="11"/>
        <v>1</v>
      </c>
      <c r="AZ53" s="186">
        <f t="shared" si="11"/>
        <v>1</v>
      </c>
      <c r="BA53" s="186">
        <f t="shared" si="11"/>
        <v>1</v>
      </c>
      <c r="BB53" s="186">
        <f t="shared" si="11"/>
        <v>1</v>
      </c>
      <c r="BC53" s="186">
        <f t="shared" si="11"/>
        <v>1</v>
      </c>
      <c r="BD53" s="186">
        <f t="shared" si="11"/>
        <v>1</v>
      </c>
      <c r="BE53" s="186">
        <f t="shared" si="11"/>
        <v>1</v>
      </c>
      <c r="BF53" s="186">
        <f t="shared" si="11"/>
        <v>1</v>
      </c>
      <c r="BG53" s="186">
        <f t="shared" si="11"/>
        <v>1</v>
      </c>
      <c r="BH53" s="186">
        <f t="shared" si="11"/>
        <v>1</v>
      </c>
      <c r="BI53" s="186">
        <f t="shared" si="11"/>
        <v>1</v>
      </c>
      <c r="BJ53" s="186">
        <f t="shared" si="11"/>
        <v>1</v>
      </c>
      <c r="BK53" s="186">
        <f t="shared" si="11"/>
        <v>1</v>
      </c>
      <c r="BL53" s="186">
        <f t="shared" si="11"/>
        <v>1</v>
      </c>
      <c r="BM53" s="186">
        <f t="shared" si="11"/>
        <v>1</v>
      </c>
      <c r="BN53" s="186">
        <f t="shared" si="11"/>
        <v>0</v>
      </c>
      <c r="BO53" s="186">
        <f t="shared" si="10"/>
        <v>0</v>
      </c>
      <c r="BP53" s="186">
        <f t="shared" si="10"/>
        <v>0</v>
      </c>
      <c r="BQ53" s="186">
        <f t="shared" si="10"/>
        <v>0</v>
      </c>
      <c r="BR53" s="186">
        <f t="shared" si="10"/>
        <v>0</v>
      </c>
      <c r="BS53" s="186">
        <f t="shared" si="10"/>
        <v>0</v>
      </c>
      <c r="BT53" s="186">
        <f t="shared" si="10"/>
        <v>0</v>
      </c>
      <c r="BU53" s="186">
        <f t="shared" si="10"/>
        <v>0</v>
      </c>
      <c r="BV53" s="186">
        <f t="shared" si="10"/>
        <v>0</v>
      </c>
      <c r="BW53" s="186">
        <f t="shared" si="10"/>
        <v>0</v>
      </c>
      <c r="BX53" s="186">
        <f t="shared" si="10"/>
        <v>0</v>
      </c>
      <c r="BY53" s="186">
        <f t="shared" si="10"/>
        <v>0</v>
      </c>
      <c r="BZ53" s="186">
        <f t="shared" si="10"/>
        <v>0</v>
      </c>
      <c r="CA53" s="186">
        <f t="shared" si="10"/>
        <v>0</v>
      </c>
      <c r="CB53" s="186">
        <f t="shared" si="10"/>
        <v>0</v>
      </c>
      <c r="CC53" s="186">
        <f t="shared" si="10"/>
        <v>0</v>
      </c>
      <c r="CD53" s="186">
        <f t="shared" si="10"/>
        <v>0</v>
      </c>
      <c r="CE53" s="186">
        <f t="shared" si="10"/>
        <v>0</v>
      </c>
      <c r="CF53" s="186">
        <f t="shared" si="10"/>
        <v>0</v>
      </c>
      <c r="CG53" s="186">
        <f t="shared" si="10"/>
        <v>0</v>
      </c>
      <c r="CH53" s="186" t="s">
        <v>140</v>
      </c>
    </row>
    <row r="54" spans="1:86">
      <c r="A54" s="186">
        <v>2037</v>
      </c>
      <c r="B54" s="186">
        <f t="shared" si="6"/>
        <v>0</v>
      </c>
      <c r="C54" s="186">
        <f t="shared" si="11"/>
        <v>0</v>
      </c>
      <c r="D54" s="186">
        <f t="shared" si="11"/>
        <v>0</v>
      </c>
      <c r="E54" s="186">
        <f t="shared" si="11"/>
        <v>0</v>
      </c>
      <c r="F54" s="186">
        <f t="shared" si="11"/>
        <v>0</v>
      </c>
      <c r="G54" s="186">
        <f t="shared" si="11"/>
        <v>0</v>
      </c>
      <c r="H54" s="186">
        <f t="shared" si="11"/>
        <v>0</v>
      </c>
      <c r="I54" s="186">
        <f t="shared" si="11"/>
        <v>0</v>
      </c>
      <c r="J54" s="186">
        <f t="shared" si="11"/>
        <v>0</v>
      </c>
      <c r="K54" s="186">
        <f t="shared" si="11"/>
        <v>0</v>
      </c>
      <c r="L54" s="186">
        <f t="shared" si="11"/>
        <v>0</v>
      </c>
      <c r="M54" s="186">
        <f t="shared" si="11"/>
        <v>0</v>
      </c>
      <c r="N54" s="186">
        <f t="shared" si="11"/>
        <v>0</v>
      </c>
      <c r="O54" s="186">
        <f t="shared" si="11"/>
        <v>0</v>
      </c>
      <c r="P54" s="186">
        <f t="shared" si="11"/>
        <v>0</v>
      </c>
      <c r="Q54" s="186">
        <f t="shared" si="11"/>
        <v>0</v>
      </c>
      <c r="R54" s="186">
        <f t="shared" si="11"/>
        <v>0</v>
      </c>
      <c r="S54" s="186">
        <f t="shared" si="11"/>
        <v>0</v>
      </c>
      <c r="T54" s="186">
        <f t="shared" si="11"/>
        <v>0</v>
      </c>
      <c r="U54" s="186">
        <f t="shared" si="11"/>
        <v>0</v>
      </c>
      <c r="V54" s="186">
        <f t="shared" si="11"/>
        <v>1</v>
      </c>
      <c r="W54" s="186">
        <f t="shared" si="11"/>
        <v>1</v>
      </c>
      <c r="X54" s="186">
        <f t="shared" si="11"/>
        <v>1</v>
      </c>
      <c r="Y54" s="186">
        <f t="shared" si="11"/>
        <v>1</v>
      </c>
      <c r="Z54" s="186">
        <f t="shared" si="11"/>
        <v>1</v>
      </c>
      <c r="AA54" s="186">
        <f t="shared" si="11"/>
        <v>1</v>
      </c>
      <c r="AB54" s="186">
        <f t="shared" si="11"/>
        <v>1</v>
      </c>
      <c r="AC54" s="186">
        <f t="shared" si="11"/>
        <v>1</v>
      </c>
      <c r="AD54" s="186">
        <f t="shared" si="11"/>
        <v>1</v>
      </c>
      <c r="AE54" s="186">
        <f t="shared" si="11"/>
        <v>1</v>
      </c>
      <c r="AF54" s="186">
        <f t="shared" si="11"/>
        <v>1</v>
      </c>
      <c r="AG54" s="186">
        <f t="shared" si="11"/>
        <v>1</v>
      </c>
      <c r="AH54" s="186">
        <f t="shared" si="11"/>
        <v>1</v>
      </c>
      <c r="AI54" s="186">
        <f t="shared" si="11"/>
        <v>1</v>
      </c>
      <c r="AJ54" s="186">
        <f t="shared" si="11"/>
        <v>1</v>
      </c>
      <c r="AK54" s="186">
        <f t="shared" si="11"/>
        <v>1</v>
      </c>
      <c r="AL54" s="186">
        <f t="shared" si="11"/>
        <v>1</v>
      </c>
      <c r="AM54" s="186">
        <f t="shared" si="11"/>
        <v>1</v>
      </c>
      <c r="AN54" s="186">
        <f t="shared" si="11"/>
        <v>1</v>
      </c>
      <c r="AO54" s="186">
        <f t="shared" si="11"/>
        <v>1</v>
      </c>
      <c r="AP54" s="186">
        <f t="shared" si="11"/>
        <v>1</v>
      </c>
      <c r="AQ54" s="186">
        <f t="shared" si="11"/>
        <v>1</v>
      </c>
      <c r="AR54" s="186">
        <f t="shared" si="11"/>
        <v>1</v>
      </c>
      <c r="AS54" s="186">
        <f t="shared" si="11"/>
        <v>1</v>
      </c>
      <c r="AT54" s="186">
        <f t="shared" si="11"/>
        <v>1</v>
      </c>
      <c r="AU54" s="186">
        <f t="shared" si="11"/>
        <v>1</v>
      </c>
      <c r="AV54" s="186">
        <f t="shared" si="11"/>
        <v>1</v>
      </c>
      <c r="AW54" s="186">
        <f t="shared" si="11"/>
        <v>1</v>
      </c>
      <c r="AX54" s="186">
        <f t="shared" si="11"/>
        <v>1</v>
      </c>
      <c r="AY54" s="186">
        <f t="shared" si="11"/>
        <v>1</v>
      </c>
      <c r="AZ54" s="186">
        <f t="shared" si="11"/>
        <v>1</v>
      </c>
      <c r="BA54" s="186">
        <f t="shared" si="11"/>
        <v>1</v>
      </c>
      <c r="BB54" s="186">
        <f t="shared" si="11"/>
        <v>1</v>
      </c>
      <c r="BC54" s="186">
        <f t="shared" si="11"/>
        <v>1</v>
      </c>
      <c r="BD54" s="186">
        <f t="shared" si="11"/>
        <v>1</v>
      </c>
      <c r="BE54" s="186">
        <f t="shared" si="11"/>
        <v>1</v>
      </c>
      <c r="BF54" s="186">
        <f t="shared" si="11"/>
        <v>1</v>
      </c>
      <c r="BG54" s="186">
        <f t="shared" si="11"/>
        <v>1</v>
      </c>
      <c r="BH54" s="186">
        <f t="shared" si="11"/>
        <v>1</v>
      </c>
      <c r="BI54" s="186">
        <f t="shared" si="11"/>
        <v>1</v>
      </c>
      <c r="BJ54" s="186">
        <f t="shared" si="11"/>
        <v>1</v>
      </c>
      <c r="BK54" s="186">
        <f t="shared" si="11"/>
        <v>1</v>
      </c>
      <c r="BL54" s="186">
        <f t="shared" si="11"/>
        <v>1</v>
      </c>
      <c r="BM54" s="186">
        <f t="shared" si="11"/>
        <v>1</v>
      </c>
      <c r="BN54" s="186">
        <f t="shared" ref="BN54:CG57" si="12">IF(AND($A54+$E$13&gt;=BN$18,BN$18&gt;$A54),1,0)</f>
        <v>1</v>
      </c>
      <c r="BO54" s="186">
        <f t="shared" si="12"/>
        <v>0</v>
      </c>
      <c r="BP54" s="186">
        <f t="shared" si="12"/>
        <v>0</v>
      </c>
      <c r="BQ54" s="186">
        <f t="shared" si="12"/>
        <v>0</v>
      </c>
      <c r="BR54" s="186">
        <f t="shared" si="12"/>
        <v>0</v>
      </c>
      <c r="BS54" s="186">
        <f t="shared" si="12"/>
        <v>0</v>
      </c>
      <c r="BT54" s="186">
        <f t="shared" si="12"/>
        <v>0</v>
      </c>
      <c r="BU54" s="186">
        <f t="shared" si="12"/>
        <v>0</v>
      </c>
      <c r="BV54" s="186">
        <f t="shared" si="12"/>
        <v>0</v>
      </c>
      <c r="BW54" s="186">
        <f t="shared" si="12"/>
        <v>0</v>
      </c>
      <c r="BX54" s="186">
        <f t="shared" si="12"/>
        <v>0</v>
      </c>
      <c r="BY54" s="186">
        <f t="shared" si="12"/>
        <v>0</v>
      </c>
      <c r="BZ54" s="186">
        <f t="shared" si="12"/>
        <v>0</v>
      </c>
      <c r="CA54" s="186">
        <f t="shared" si="12"/>
        <v>0</v>
      </c>
      <c r="CB54" s="186">
        <f t="shared" si="12"/>
        <v>0</v>
      </c>
      <c r="CC54" s="186">
        <f t="shared" si="12"/>
        <v>0</v>
      </c>
      <c r="CD54" s="186">
        <f t="shared" si="12"/>
        <v>0</v>
      </c>
      <c r="CE54" s="186">
        <f t="shared" si="12"/>
        <v>0</v>
      </c>
      <c r="CF54" s="186">
        <f t="shared" si="12"/>
        <v>0</v>
      </c>
      <c r="CG54" s="186">
        <f t="shared" si="12"/>
        <v>0</v>
      </c>
      <c r="CH54" s="186" t="s">
        <v>140</v>
      </c>
    </row>
    <row r="55" spans="1:86">
      <c r="A55" s="186">
        <v>2038</v>
      </c>
      <c r="B55" s="186">
        <f t="shared" si="6"/>
        <v>0</v>
      </c>
      <c r="C55" s="186">
        <f t="shared" ref="C55:BN58" si="13">IF(AND($A55+$E$13&gt;=C$18,C$18&gt;$A55),1,0)</f>
        <v>0</v>
      </c>
      <c r="D55" s="186">
        <f t="shared" si="13"/>
        <v>0</v>
      </c>
      <c r="E55" s="186">
        <f t="shared" si="13"/>
        <v>0</v>
      </c>
      <c r="F55" s="186">
        <f t="shared" si="13"/>
        <v>0</v>
      </c>
      <c r="G55" s="186">
        <f t="shared" si="13"/>
        <v>0</v>
      </c>
      <c r="H55" s="186">
        <f t="shared" si="13"/>
        <v>0</v>
      </c>
      <c r="I55" s="186">
        <f t="shared" si="13"/>
        <v>0</v>
      </c>
      <c r="J55" s="186">
        <f t="shared" si="13"/>
        <v>0</v>
      </c>
      <c r="K55" s="186">
        <f t="shared" si="13"/>
        <v>0</v>
      </c>
      <c r="L55" s="186">
        <f t="shared" si="13"/>
        <v>0</v>
      </c>
      <c r="M55" s="186">
        <f t="shared" si="13"/>
        <v>0</v>
      </c>
      <c r="N55" s="186">
        <f t="shared" si="13"/>
        <v>0</v>
      </c>
      <c r="O55" s="186">
        <f t="shared" si="13"/>
        <v>0</v>
      </c>
      <c r="P55" s="186">
        <f t="shared" si="13"/>
        <v>0</v>
      </c>
      <c r="Q55" s="186">
        <f t="shared" si="13"/>
        <v>0</v>
      </c>
      <c r="R55" s="186">
        <f t="shared" si="13"/>
        <v>0</v>
      </c>
      <c r="S55" s="186">
        <f t="shared" si="13"/>
        <v>0</v>
      </c>
      <c r="T55" s="186">
        <f t="shared" si="13"/>
        <v>0</v>
      </c>
      <c r="U55" s="186">
        <f t="shared" si="13"/>
        <v>0</v>
      </c>
      <c r="V55" s="186">
        <f t="shared" si="13"/>
        <v>0</v>
      </c>
      <c r="W55" s="186">
        <f t="shared" si="13"/>
        <v>1</v>
      </c>
      <c r="X55" s="186">
        <f t="shared" si="13"/>
        <v>1</v>
      </c>
      <c r="Y55" s="186">
        <f t="shared" si="13"/>
        <v>1</v>
      </c>
      <c r="Z55" s="186">
        <f t="shared" si="13"/>
        <v>1</v>
      </c>
      <c r="AA55" s="186">
        <f t="shared" si="13"/>
        <v>1</v>
      </c>
      <c r="AB55" s="186">
        <f t="shared" si="13"/>
        <v>1</v>
      </c>
      <c r="AC55" s="186">
        <f t="shared" si="13"/>
        <v>1</v>
      </c>
      <c r="AD55" s="186">
        <f t="shared" si="13"/>
        <v>1</v>
      </c>
      <c r="AE55" s="186">
        <f t="shared" si="13"/>
        <v>1</v>
      </c>
      <c r="AF55" s="186">
        <f t="shared" si="13"/>
        <v>1</v>
      </c>
      <c r="AG55" s="186">
        <f t="shared" si="13"/>
        <v>1</v>
      </c>
      <c r="AH55" s="186">
        <f t="shared" si="13"/>
        <v>1</v>
      </c>
      <c r="AI55" s="186">
        <f t="shared" si="13"/>
        <v>1</v>
      </c>
      <c r="AJ55" s="186">
        <f t="shared" si="13"/>
        <v>1</v>
      </c>
      <c r="AK55" s="186">
        <f t="shared" si="13"/>
        <v>1</v>
      </c>
      <c r="AL55" s="186">
        <f t="shared" si="13"/>
        <v>1</v>
      </c>
      <c r="AM55" s="186">
        <f t="shared" si="13"/>
        <v>1</v>
      </c>
      <c r="AN55" s="186">
        <f t="shared" si="13"/>
        <v>1</v>
      </c>
      <c r="AO55" s="186">
        <f t="shared" si="13"/>
        <v>1</v>
      </c>
      <c r="AP55" s="186">
        <f t="shared" si="13"/>
        <v>1</v>
      </c>
      <c r="AQ55" s="186">
        <f t="shared" si="13"/>
        <v>1</v>
      </c>
      <c r="AR55" s="186">
        <f t="shared" si="13"/>
        <v>1</v>
      </c>
      <c r="AS55" s="186">
        <f t="shared" si="13"/>
        <v>1</v>
      </c>
      <c r="AT55" s="186">
        <f t="shared" si="13"/>
        <v>1</v>
      </c>
      <c r="AU55" s="186">
        <f t="shared" si="13"/>
        <v>1</v>
      </c>
      <c r="AV55" s="186">
        <f t="shared" si="13"/>
        <v>1</v>
      </c>
      <c r="AW55" s="186">
        <f t="shared" si="13"/>
        <v>1</v>
      </c>
      <c r="AX55" s="186">
        <f t="shared" si="13"/>
        <v>1</v>
      </c>
      <c r="AY55" s="186">
        <f t="shared" si="13"/>
        <v>1</v>
      </c>
      <c r="AZ55" s="186">
        <f t="shared" si="13"/>
        <v>1</v>
      </c>
      <c r="BA55" s="186">
        <f t="shared" si="13"/>
        <v>1</v>
      </c>
      <c r="BB55" s="186">
        <f t="shared" si="13"/>
        <v>1</v>
      </c>
      <c r="BC55" s="186">
        <f t="shared" si="13"/>
        <v>1</v>
      </c>
      <c r="BD55" s="186">
        <f t="shared" si="13"/>
        <v>1</v>
      </c>
      <c r="BE55" s="186">
        <f t="shared" si="13"/>
        <v>1</v>
      </c>
      <c r="BF55" s="186">
        <f t="shared" si="13"/>
        <v>1</v>
      </c>
      <c r="BG55" s="186">
        <f t="shared" si="13"/>
        <v>1</v>
      </c>
      <c r="BH55" s="186">
        <f t="shared" si="13"/>
        <v>1</v>
      </c>
      <c r="BI55" s="186">
        <f t="shared" si="13"/>
        <v>1</v>
      </c>
      <c r="BJ55" s="186">
        <f t="shared" si="13"/>
        <v>1</v>
      </c>
      <c r="BK55" s="186">
        <f t="shared" si="13"/>
        <v>1</v>
      </c>
      <c r="BL55" s="186">
        <f t="shared" si="13"/>
        <v>1</v>
      </c>
      <c r="BM55" s="186">
        <f t="shared" si="13"/>
        <v>1</v>
      </c>
      <c r="BN55" s="186">
        <f t="shared" si="13"/>
        <v>1</v>
      </c>
      <c r="BO55" s="186">
        <f t="shared" si="12"/>
        <v>1</v>
      </c>
      <c r="BP55" s="186">
        <f t="shared" si="12"/>
        <v>0</v>
      </c>
      <c r="BQ55" s="186">
        <f t="shared" si="12"/>
        <v>0</v>
      </c>
      <c r="BR55" s="186">
        <f t="shared" si="12"/>
        <v>0</v>
      </c>
      <c r="BS55" s="186">
        <f t="shared" si="12"/>
        <v>0</v>
      </c>
      <c r="BT55" s="186">
        <f t="shared" si="12"/>
        <v>0</v>
      </c>
      <c r="BU55" s="186">
        <f t="shared" si="12"/>
        <v>0</v>
      </c>
      <c r="BV55" s="186">
        <f t="shared" si="12"/>
        <v>0</v>
      </c>
      <c r="BW55" s="186">
        <f t="shared" si="12"/>
        <v>0</v>
      </c>
      <c r="BX55" s="186">
        <f t="shared" si="12"/>
        <v>0</v>
      </c>
      <c r="BY55" s="186">
        <f t="shared" si="12"/>
        <v>0</v>
      </c>
      <c r="BZ55" s="186">
        <f t="shared" si="12"/>
        <v>0</v>
      </c>
      <c r="CA55" s="186">
        <f t="shared" si="12"/>
        <v>0</v>
      </c>
      <c r="CB55" s="186">
        <f t="shared" si="12"/>
        <v>0</v>
      </c>
      <c r="CC55" s="186">
        <f t="shared" si="12"/>
        <v>0</v>
      </c>
      <c r="CD55" s="186">
        <f t="shared" si="12"/>
        <v>0</v>
      </c>
      <c r="CE55" s="186">
        <f t="shared" si="12"/>
        <v>0</v>
      </c>
      <c r="CF55" s="186">
        <f t="shared" si="12"/>
        <v>0</v>
      </c>
      <c r="CG55" s="186">
        <f t="shared" si="12"/>
        <v>0</v>
      </c>
      <c r="CH55" s="186" t="s">
        <v>140</v>
      </c>
    </row>
    <row r="56" spans="1:86">
      <c r="A56" s="186">
        <v>2039</v>
      </c>
      <c r="B56" s="186">
        <f t="shared" si="6"/>
        <v>0</v>
      </c>
      <c r="C56" s="186">
        <f t="shared" si="13"/>
        <v>0</v>
      </c>
      <c r="D56" s="186">
        <f t="shared" si="13"/>
        <v>0</v>
      </c>
      <c r="E56" s="186">
        <f t="shared" si="13"/>
        <v>0</v>
      </c>
      <c r="F56" s="186">
        <f t="shared" si="13"/>
        <v>0</v>
      </c>
      <c r="G56" s="186">
        <f t="shared" si="13"/>
        <v>0</v>
      </c>
      <c r="H56" s="186">
        <f t="shared" si="13"/>
        <v>0</v>
      </c>
      <c r="I56" s="186">
        <f t="shared" si="13"/>
        <v>0</v>
      </c>
      <c r="J56" s="186">
        <f t="shared" si="13"/>
        <v>0</v>
      </c>
      <c r="K56" s="186">
        <f t="shared" si="13"/>
        <v>0</v>
      </c>
      <c r="L56" s="186">
        <f t="shared" si="13"/>
        <v>0</v>
      </c>
      <c r="M56" s="186">
        <f t="shared" si="13"/>
        <v>0</v>
      </c>
      <c r="N56" s="186">
        <f t="shared" si="13"/>
        <v>0</v>
      </c>
      <c r="O56" s="186">
        <f t="shared" si="13"/>
        <v>0</v>
      </c>
      <c r="P56" s="186">
        <f t="shared" si="13"/>
        <v>0</v>
      </c>
      <c r="Q56" s="186">
        <f t="shared" si="13"/>
        <v>0</v>
      </c>
      <c r="R56" s="186">
        <f t="shared" si="13"/>
        <v>0</v>
      </c>
      <c r="S56" s="186">
        <f t="shared" si="13"/>
        <v>0</v>
      </c>
      <c r="T56" s="186">
        <f t="shared" si="13"/>
        <v>0</v>
      </c>
      <c r="U56" s="186">
        <f t="shared" si="13"/>
        <v>0</v>
      </c>
      <c r="V56" s="186">
        <f t="shared" si="13"/>
        <v>0</v>
      </c>
      <c r="W56" s="186">
        <f t="shared" si="13"/>
        <v>0</v>
      </c>
      <c r="X56" s="186">
        <f t="shared" si="13"/>
        <v>1</v>
      </c>
      <c r="Y56" s="186">
        <f t="shared" si="13"/>
        <v>1</v>
      </c>
      <c r="Z56" s="186">
        <f t="shared" si="13"/>
        <v>1</v>
      </c>
      <c r="AA56" s="186">
        <f t="shared" si="13"/>
        <v>1</v>
      </c>
      <c r="AB56" s="186">
        <f t="shared" si="13"/>
        <v>1</v>
      </c>
      <c r="AC56" s="186">
        <f t="shared" si="13"/>
        <v>1</v>
      </c>
      <c r="AD56" s="186">
        <f t="shared" si="13"/>
        <v>1</v>
      </c>
      <c r="AE56" s="186">
        <f t="shared" si="13"/>
        <v>1</v>
      </c>
      <c r="AF56" s="186">
        <f t="shared" si="13"/>
        <v>1</v>
      </c>
      <c r="AG56" s="186">
        <f t="shared" si="13"/>
        <v>1</v>
      </c>
      <c r="AH56" s="186">
        <f t="shared" si="13"/>
        <v>1</v>
      </c>
      <c r="AI56" s="186">
        <f t="shared" si="13"/>
        <v>1</v>
      </c>
      <c r="AJ56" s="186">
        <f t="shared" si="13"/>
        <v>1</v>
      </c>
      <c r="AK56" s="186">
        <f t="shared" si="13"/>
        <v>1</v>
      </c>
      <c r="AL56" s="186">
        <f t="shared" si="13"/>
        <v>1</v>
      </c>
      <c r="AM56" s="186">
        <f t="shared" si="13"/>
        <v>1</v>
      </c>
      <c r="AN56" s="186">
        <f t="shared" si="13"/>
        <v>1</v>
      </c>
      <c r="AO56" s="186">
        <f t="shared" si="13"/>
        <v>1</v>
      </c>
      <c r="AP56" s="186">
        <f t="shared" si="13"/>
        <v>1</v>
      </c>
      <c r="AQ56" s="186">
        <f t="shared" si="13"/>
        <v>1</v>
      </c>
      <c r="AR56" s="186">
        <f t="shared" si="13"/>
        <v>1</v>
      </c>
      <c r="AS56" s="186">
        <f t="shared" si="13"/>
        <v>1</v>
      </c>
      <c r="AT56" s="186">
        <f t="shared" si="13"/>
        <v>1</v>
      </c>
      <c r="AU56" s="186">
        <f t="shared" si="13"/>
        <v>1</v>
      </c>
      <c r="AV56" s="186">
        <f t="shared" si="13"/>
        <v>1</v>
      </c>
      <c r="AW56" s="186">
        <f t="shared" si="13"/>
        <v>1</v>
      </c>
      <c r="AX56" s="186">
        <f t="shared" si="13"/>
        <v>1</v>
      </c>
      <c r="AY56" s="186">
        <f t="shared" si="13"/>
        <v>1</v>
      </c>
      <c r="AZ56" s="186">
        <f t="shared" si="13"/>
        <v>1</v>
      </c>
      <c r="BA56" s="186">
        <f t="shared" si="13"/>
        <v>1</v>
      </c>
      <c r="BB56" s="186">
        <f t="shared" si="13"/>
        <v>1</v>
      </c>
      <c r="BC56" s="186">
        <f t="shared" si="13"/>
        <v>1</v>
      </c>
      <c r="BD56" s="186">
        <f t="shared" si="13"/>
        <v>1</v>
      </c>
      <c r="BE56" s="186">
        <f t="shared" si="13"/>
        <v>1</v>
      </c>
      <c r="BF56" s="186">
        <f t="shared" si="13"/>
        <v>1</v>
      </c>
      <c r="BG56" s="186">
        <f t="shared" si="13"/>
        <v>1</v>
      </c>
      <c r="BH56" s="186">
        <f t="shared" si="13"/>
        <v>1</v>
      </c>
      <c r="BI56" s="186">
        <f t="shared" si="13"/>
        <v>1</v>
      </c>
      <c r="BJ56" s="186">
        <f t="shared" si="13"/>
        <v>1</v>
      </c>
      <c r="BK56" s="186">
        <f t="shared" si="13"/>
        <v>1</v>
      </c>
      <c r="BL56" s="186">
        <f t="shared" si="13"/>
        <v>1</v>
      </c>
      <c r="BM56" s="186">
        <f t="shared" si="13"/>
        <v>1</v>
      </c>
      <c r="BN56" s="186">
        <f t="shared" si="13"/>
        <v>1</v>
      </c>
      <c r="BO56" s="186">
        <f t="shared" si="12"/>
        <v>1</v>
      </c>
      <c r="BP56" s="186">
        <f t="shared" si="12"/>
        <v>1</v>
      </c>
      <c r="BQ56" s="186">
        <f t="shared" si="12"/>
        <v>0</v>
      </c>
      <c r="BR56" s="186">
        <f t="shared" si="12"/>
        <v>0</v>
      </c>
      <c r="BS56" s="186">
        <f t="shared" si="12"/>
        <v>0</v>
      </c>
      <c r="BT56" s="186">
        <f t="shared" si="12"/>
        <v>0</v>
      </c>
      <c r="BU56" s="186">
        <f t="shared" si="12"/>
        <v>0</v>
      </c>
      <c r="BV56" s="186">
        <f t="shared" si="12"/>
        <v>0</v>
      </c>
      <c r="BW56" s="186">
        <f t="shared" si="12"/>
        <v>0</v>
      </c>
      <c r="BX56" s="186">
        <f t="shared" si="12"/>
        <v>0</v>
      </c>
      <c r="BY56" s="186">
        <f t="shared" si="12"/>
        <v>0</v>
      </c>
      <c r="BZ56" s="186">
        <f t="shared" si="12"/>
        <v>0</v>
      </c>
      <c r="CA56" s="186">
        <f t="shared" si="12"/>
        <v>0</v>
      </c>
      <c r="CB56" s="186">
        <f t="shared" si="12"/>
        <v>0</v>
      </c>
      <c r="CC56" s="186">
        <f t="shared" si="12"/>
        <v>0</v>
      </c>
      <c r="CD56" s="186">
        <f t="shared" si="12"/>
        <v>0</v>
      </c>
      <c r="CE56" s="186">
        <f t="shared" si="12"/>
        <v>0</v>
      </c>
      <c r="CF56" s="186">
        <f t="shared" si="12"/>
        <v>0</v>
      </c>
      <c r="CG56" s="186">
        <f t="shared" si="12"/>
        <v>0</v>
      </c>
      <c r="CH56" s="186" t="s">
        <v>140</v>
      </c>
    </row>
    <row r="57" spans="1:86">
      <c r="A57" s="186">
        <v>2040</v>
      </c>
      <c r="B57" s="186">
        <f t="shared" si="6"/>
        <v>0</v>
      </c>
      <c r="C57" s="186">
        <f t="shared" si="13"/>
        <v>0</v>
      </c>
      <c r="D57" s="186">
        <f t="shared" si="13"/>
        <v>0</v>
      </c>
      <c r="E57" s="186">
        <f t="shared" si="13"/>
        <v>0</v>
      </c>
      <c r="F57" s="186">
        <f t="shared" si="13"/>
        <v>0</v>
      </c>
      <c r="G57" s="186">
        <f t="shared" si="13"/>
        <v>0</v>
      </c>
      <c r="H57" s="186">
        <f t="shared" si="13"/>
        <v>0</v>
      </c>
      <c r="I57" s="186">
        <f t="shared" si="13"/>
        <v>0</v>
      </c>
      <c r="J57" s="186">
        <f t="shared" si="13"/>
        <v>0</v>
      </c>
      <c r="K57" s="186">
        <f t="shared" si="13"/>
        <v>0</v>
      </c>
      <c r="L57" s="186">
        <f t="shared" si="13"/>
        <v>0</v>
      </c>
      <c r="M57" s="186">
        <f t="shared" si="13"/>
        <v>0</v>
      </c>
      <c r="N57" s="186">
        <f t="shared" si="13"/>
        <v>0</v>
      </c>
      <c r="O57" s="186">
        <f t="shared" si="13"/>
        <v>0</v>
      </c>
      <c r="P57" s="186">
        <f t="shared" si="13"/>
        <v>0</v>
      </c>
      <c r="Q57" s="186">
        <f t="shared" si="13"/>
        <v>0</v>
      </c>
      <c r="R57" s="186">
        <f t="shared" si="13"/>
        <v>0</v>
      </c>
      <c r="S57" s="186">
        <f t="shared" si="13"/>
        <v>0</v>
      </c>
      <c r="T57" s="186">
        <f t="shared" si="13"/>
        <v>0</v>
      </c>
      <c r="U57" s="186">
        <f t="shared" si="13"/>
        <v>0</v>
      </c>
      <c r="V57" s="186">
        <f t="shared" si="13"/>
        <v>0</v>
      </c>
      <c r="W57" s="186">
        <f t="shared" si="13"/>
        <v>0</v>
      </c>
      <c r="X57" s="186">
        <f t="shared" si="13"/>
        <v>0</v>
      </c>
      <c r="Y57" s="186">
        <f t="shared" si="13"/>
        <v>1</v>
      </c>
      <c r="Z57" s="186">
        <f t="shared" si="13"/>
        <v>1</v>
      </c>
      <c r="AA57" s="186">
        <f t="shared" si="13"/>
        <v>1</v>
      </c>
      <c r="AB57" s="186">
        <f t="shared" si="13"/>
        <v>1</v>
      </c>
      <c r="AC57" s="186">
        <f t="shared" si="13"/>
        <v>1</v>
      </c>
      <c r="AD57" s="186">
        <f t="shared" si="13"/>
        <v>1</v>
      </c>
      <c r="AE57" s="186">
        <f t="shared" si="13"/>
        <v>1</v>
      </c>
      <c r="AF57" s="186">
        <f t="shared" si="13"/>
        <v>1</v>
      </c>
      <c r="AG57" s="186">
        <f t="shared" si="13"/>
        <v>1</v>
      </c>
      <c r="AH57" s="186">
        <f t="shared" si="13"/>
        <v>1</v>
      </c>
      <c r="AI57" s="186">
        <f t="shared" si="13"/>
        <v>1</v>
      </c>
      <c r="AJ57" s="186">
        <f t="shared" si="13"/>
        <v>1</v>
      </c>
      <c r="AK57" s="186">
        <f t="shared" si="13"/>
        <v>1</v>
      </c>
      <c r="AL57" s="186">
        <f t="shared" si="13"/>
        <v>1</v>
      </c>
      <c r="AM57" s="186">
        <f t="shared" si="13"/>
        <v>1</v>
      </c>
      <c r="AN57" s="186">
        <f t="shared" si="13"/>
        <v>1</v>
      </c>
      <c r="AO57" s="186">
        <f t="shared" si="13"/>
        <v>1</v>
      </c>
      <c r="AP57" s="186">
        <f t="shared" si="13"/>
        <v>1</v>
      </c>
      <c r="AQ57" s="186">
        <f t="shared" si="13"/>
        <v>1</v>
      </c>
      <c r="AR57" s="186">
        <f t="shared" si="13"/>
        <v>1</v>
      </c>
      <c r="AS57" s="186">
        <f t="shared" si="13"/>
        <v>1</v>
      </c>
      <c r="AT57" s="186">
        <f t="shared" si="13"/>
        <v>1</v>
      </c>
      <c r="AU57" s="186">
        <f t="shared" si="13"/>
        <v>1</v>
      </c>
      <c r="AV57" s="186">
        <f t="shared" si="13"/>
        <v>1</v>
      </c>
      <c r="AW57" s="186">
        <f t="shared" si="13"/>
        <v>1</v>
      </c>
      <c r="AX57" s="186">
        <f t="shared" si="13"/>
        <v>1</v>
      </c>
      <c r="AY57" s="186">
        <f t="shared" si="13"/>
        <v>1</v>
      </c>
      <c r="AZ57" s="186">
        <f t="shared" si="13"/>
        <v>1</v>
      </c>
      <c r="BA57" s="186">
        <f t="shared" si="13"/>
        <v>1</v>
      </c>
      <c r="BB57" s="186">
        <f t="shared" si="13"/>
        <v>1</v>
      </c>
      <c r="BC57" s="186">
        <f t="shared" si="13"/>
        <v>1</v>
      </c>
      <c r="BD57" s="186">
        <f t="shared" si="13"/>
        <v>1</v>
      </c>
      <c r="BE57" s="186">
        <f t="shared" si="13"/>
        <v>1</v>
      </c>
      <c r="BF57" s="186">
        <f t="shared" si="13"/>
        <v>1</v>
      </c>
      <c r="BG57" s="186">
        <f t="shared" si="13"/>
        <v>1</v>
      </c>
      <c r="BH57" s="186">
        <f t="shared" si="13"/>
        <v>1</v>
      </c>
      <c r="BI57" s="186">
        <f t="shared" si="13"/>
        <v>1</v>
      </c>
      <c r="BJ57" s="186">
        <f t="shared" si="13"/>
        <v>1</v>
      </c>
      <c r="BK57" s="186">
        <f t="shared" si="13"/>
        <v>1</v>
      </c>
      <c r="BL57" s="186">
        <f t="shared" si="13"/>
        <v>1</v>
      </c>
      <c r="BM57" s="186">
        <f t="shared" si="13"/>
        <v>1</v>
      </c>
      <c r="BN57" s="186">
        <f t="shared" si="13"/>
        <v>1</v>
      </c>
      <c r="BO57" s="186">
        <f t="shared" si="12"/>
        <v>1</v>
      </c>
      <c r="BP57" s="186">
        <f t="shared" si="12"/>
        <v>1</v>
      </c>
      <c r="BQ57" s="186">
        <f t="shared" si="12"/>
        <v>1</v>
      </c>
      <c r="BR57" s="186">
        <f t="shared" si="12"/>
        <v>0</v>
      </c>
      <c r="BS57" s="186">
        <f t="shared" si="12"/>
        <v>0</v>
      </c>
      <c r="BT57" s="186">
        <f t="shared" si="12"/>
        <v>0</v>
      </c>
      <c r="BU57" s="186">
        <f t="shared" si="12"/>
        <v>0</v>
      </c>
      <c r="BV57" s="186">
        <f t="shared" si="12"/>
        <v>0</v>
      </c>
      <c r="BW57" s="186">
        <f t="shared" si="12"/>
        <v>0</v>
      </c>
      <c r="BX57" s="186">
        <f t="shared" si="12"/>
        <v>0</v>
      </c>
      <c r="BY57" s="186">
        <f t="shared" si="12"/>
        <v>0</v>
      </c>
      <c r="BZ57" s="186">
        <f t="shared" si="12"/>
        <v>0</v>
      </c>
      <c r="CA57" s="186">
        <f t="shared" si="12"/>
        <v>0</v>
      </c>
      <c r="CB57" s="186">
        <f t="shared" si="12"/>
        <v>0</v>
      </c>
      <c r="CC57" s="186">
        <f t="shared" si="12"/>
        <v>0</v>
      </c>
      <c r="CD57" s="186">
        <f t="shared" si="12"/>
        <v>0</v>
      </c>
      <c r="CE57" s="186">
        <f t="shared" si="12"/>
        <v>0</v>
      </c>
      <c r="CF57" s="186">
        <f t="shared" si="12"/>
        <v>0</v>
      </c>
      <c r="CG57" s="186">
        <f t="shared" si="12"/>
        <v>0</v>
      </c>
      <c r="CH57" s="186" t="s">
        <v>140</v>
      </c>
    </row>
    <row r="58" spans="1:86">
      <c r="A58" s="186">
        <v>2041</v>
      </c>
      <c r="B58" s="186">
        <f t="shared" si="6"/>
        <v>0</v>
      </c>
      <c r="C58" s="186">
        <f t="shared" si="13"/>
        <v>0</v>
      </c>
      <c r="D58" s="186">
        <f t="shared" si="13"/>
        <v>0</v>
      </c>
      <c r="E58" s="186">
        <f t="shared" si="13"/>
        <v>0</v>
      </c>
      <c r="F58" s="186">
        <f t="shared" si="13"/>
        <v>0</v>
      </c>
      <c r="G58" s="186">
        <f t="shared" si="13"/>
        <v>0</v>
      </c>
      <c r="H58" s="186">
        <f t="shared" si="13"/>
        <v>0</v>
      </c>
      <c r="I58" s="186">
        <f t="shared" si="13"/>
        <v>0</v>
      </c>
      <c r="J58" s="186">
        <f t="shared" si="13"/>
        <v>0</v>
      </c>
      <c r="K58" s="186">
        <f t="shared" si="13"/>
        <v>0</v>
      </c>
      <c r="L58" s="186">
        <f t="shared" si="13"/>
        <v>0</v>
      </c>
      <c r="M58" s="186">
        <f t="shared" si="13"/>
        <v>0</v>
      </c>
      <c r="N58" s="186">
        <f t="shared" si="13"/>
        <v>0</v>
      </c>
      <c r="O58" s="186">
        <f t="shared" si="13"/>
        <v>0</v>
      </c>
      <c r="P58" s="186">
        <f t="shared" si="13"/>
        <v>0</v>
      </c>
      <c r="Q58" s="186">
        <f t="shared" si="13"/>
        <v>0</v>
      </c>
      <c r="R58" s="186">
        <f t="shared" si="13"/>
        <v>0</v>
      </c>
      <c r="S58" s="186">
        <f t="shared" si="13"/>
        <v>0</v>
      </c>
      <c r="T58" s="186">
        <f t="shared" si="13"/>
        <v>0</v>
      </c>
      <c r="U58" s="186">
        <f t="shared" si="13"/>
        <v>0</v>
      </c>
      <c r="V58" s="186">
        <f t="shared" si="13"/>
        <v>0</v>
      </c>
      <c r="W58" s="186">
        <f t="shared" si="13"/>
        <v>0</v>
      </c>
      <c r="X58" s="186">
        <f t="shared" si="13"/>
        <v>0</v>
      </c>
      <c r="Y58" s="186">
        <f t="shared" si="13"/>
        <v>0</v>
      </c>
      <c r="Z58" s="186">
        <f t="shared" si="13"/>
        <v>1</v>
      </c>
      <c r="AA58" s="186">
        <f t="shared" si="13"/>
        <v>1</v>
      </c>
      <c r="AB58" s="186">
        <f t="shared" si="13"/>
        <v>1</v>
      </c>
      <c r="AC58" s="186">
        <f t="shared" si="13"/>
        <v>1</v>
      </c>
      <c r="AD58" s="186">
        <f t="shared" si="13"/>
        <v>1</v>
      </c>
      <c r="AE58" s="186">
        <f t="shared" si="13"/>
        <v>1</v>
      </c>
      <c r="AF58" s="186">
        <f t="shared" si="13"/>
        <v>1</v>
      </c>
      <c r="AG58" s="186">
        <f t="shared" si="13"/>
        <v>1</v>
      </c>
      <c r="AH58" s="186">
        <f t="shared" si="13"/>
        <v>1</v>
      </c>
      <c r="AI58" s="186">
        <f t="shared" si="13"/>
        <v>1</v>
      </c>
      <c r="AJ58" s="186">
        <f t="shared" si="13"/>
        <v>1</v>
      </c>
      <c r="AK58" s="186">
        <f t="shared" si="13"/>
        <v>1</v>
      </c>
      <c r="AL58" s="186">
        <f t="shared" si="13"/>
        <v>1</v>
      </c>
      <c r="AM58" s="186">
        <f t="shared" si="13"/>
        <v>1</v>
      </c>
      <c r="AN58" s="186">
        <f t="shared" si="13"/>
        <v>1</v>
      </c>
      <c r="AO58" s="186">
        <f t="shared" si="13"/>
        <v>1</v>
      </c>
      <c r="AP58" s="186">
        <f t="shared" si="13"/>
        <v>1</v>
      </c>
      <c r="AQ58" s="186">
        <f t="shared" si="13"/>
        <v>1</v>
      </c>
      <c r="AR58" s="186">
        <f t="shared" si="13"/>
        <v>1</v>
      </c>
      <c r="AS58" s="186">
        <f t="shared" si="13"/>
        <v>1</v>
      </c>
      <c r="AT58" s="186">
        <f t="shared" si="13"/>
        <v>1</v>
      </c>
      <c r="AU58" s="186">
        <f t="shared" si="13"/>
        <v>1</v>
      </c>
      <c r="AV58" s="186">
        <f t="shared" si="13"/>
        <v>1</v>
      </c>
      <c r="AW58" s="186">
        <f t="shared" si="13"/>
        <v>1</v>
      </c>
      <c r="AX58" s="186">
        <f t="shared" si="13"/>
        <v>1</v>
      </c>
      <c r="AY58" s="186">
        <f t="shared" si="13"/>
        <v>1</v>
      </c>
      <c r="AZ58" s="186">
        <f t="shared" si="13"/>
        <v>1</v>
      </c>
      <c r="BA58" s="186">
        <f t="shared" si="13"/>
        <v>1</v>
      </c>
      <c r="BB58" s="186">
        <f t="shared" si="13"/>
        <v>1</v>
      </c>
      <c r="BC58" s="186">
        <f t="shared" si="13"/>
        <v>1</v>
      </c>
      <c r="BD58" s="186">
        <f t="shared" si="13"/>
        <v>1</v>
      </c>
      <c r="BE58" s="186">
        <f t="shared" si="13"/>
        <v>1</v>
      </c>
      <c r="BF58" s="186">
        <f t="shared" si="13"/>
        <v>1</v>
      </c>
      <c r="BG58" s="186">
        <f t="shared" si="13"/>
        <v>1</v>
      </c>
      <c r="BH58" s="186">
        <f t="shared" si="13"/>
        <v>1</v>
      </c>
      <c r="BI58" s="186">
        <f t="shared" si="13"/>
        <v>1</v>
      </c>
      <c r="BJ58" s="186">
        <f t="shared" si="13"/>
        <v>1</v>
      </c>
      <c r="BK58" s="186">
        <f t="shared" si="13"/>
        <v>1</v>
      </c>
      <c r="BL58" s="186">
        <f t="shared" si="13"/>
        <v>1</v>
      </c>
      <c r="BM58" s="186">
        <f t="shared" si="13"/>
        <v>1</v>
      </c>
      <c r="BN58" s="186">
        <f t="shared" ref="BN58:CG61" si="14">IF(AND($A58+$E$13&gt;=BN$18,BN$18&gt;$A58),1,0)</f>
        <v>1</v>
      </c>
      <c r="BO58" s="186">
        <f t="shared" si="14"/>
        <v>1</v>
      </c>
      <c r="BP58" s="186">
        <f t="shared" si="14"/>
        <v>1</v>
      </c>
      <c r="BQ58" s="186">
        <f t="shared" si="14"/>
        <v>1</v>
      </c>
      <c r="BR58" s="186">
        <f t="shared" si="14"/>
        <v>1</v>
      </c>
      <c r="BS58" s="186">
        <f t="shared" si="14"/>
        <v>0</v>
      </c>
      <c r="BT58" s="186">
        <f t="shared" si="14"/>
        <v>0</v>
      </c>
      <c r="BU58" s="186">
        <f t="shared" si="14"/>
        <v>0</v>
      </c>
      <c r="BV58" s="186">
        <f t="shared" si="14"/>
        <v>0</v>
      </c>
      <c r="BW58" s="186">
        <f t="shared" si="14"/>
        <v>0</v>
      </c>
      <c r="BX58" s="186">
        <f t="shared" si="14"/>
        <v>0</v>
      </c>
      <c r="BY58" s="186">
        <f t="shared" si="14"/>
        <v>0</v>
      </c>
      <c r="BZ58" s="186">
        <f t="shared" si="14"/>
        <v>0</v>
      </c>
      <c r="CA58" s="186">
        <f t="shared" si="14"/>
        <v>0</v>
      </c>
      <c r="CB58" s="186">
        <f t="shared" si="14"/>
        <v>0</v>
      </c>
      <c r="CC58" s="186">
        <f t="shared" si="14"/>
        <v>0</v>
      </c>
      <c r="CD58" s="186">
        <f t="shared" si="14"/>
        <v>0</v>
      </c>
      <c r="CE58" s="186">
        <f t="shared" si="14"/>
        <v>0</v>
      </c>
      <c r="CF58" s="186">
        <f t="shared" si="14"/>
        <v>0</v>
      </c>
      <c r="CG58" s="186">
        <f t="shared" si="14"/>
        <v>0</v>
      </c>
      <c r="CH58" s="186" t="s">
        <v>140</v>
      </c>
    </row>
    <row r="59" spans="1:86">
      <c r="A59" s="186">
        <v>2042</v>
      </c>
      <c r="B59" s="186">
        <f t="shared" si="6"/>
        <v>0</v>
      </c>
      <c r="C59" s="186">
        <f t="shared" ref="C59:BN62" si="15">IF(AND($A59+$E$13&gt;=C$18,C$18&gt;$A59),1,0)</f>
        <v>0</v>
      </c>
      <c r="D59" s="186">
        <f t="shared" si="15"/>
        <v>0</v>
      </c>
      <c r="E59" s="186">
        <f t="shared" si="15"/>
        <v>0</v>
      </c>
      <c r="F59" s="186">
        <f t="shared" si="15"/>
        <v>0</v>
      </c>
      <c r="G59" s="186">
        <f t="shared" si="15"/>
        <v>0</v>
      </c>
      <c r="H59" s="186">
        <f t="shared" si="15"/>
        <v>0</v>
      </c>
      <c r="I59" s="186">
        <f t="shared" si="15"/>
        <v>0</v>
      </c>
      <c r="J59" s="186">
        <f t="shared" si="15"/>
        <v>0</v>
      </c>
      <c r="K59" s="186">
        <f t="shared" si="15"/>
        <v>0</v>
      </c>
      <c r="L59" s="186">
        <f t="shared" si="15"/>
        <v>0</v>
      </c>
      <c r="M59" s="186">
        <f t="shared" si="15"/>
        <v>0</v>
      </c>
      <c r="N59" s="186">
        <f t="shared" si="15"/>
        <v>0</v>
      </c>
      <c r="O59" s="186">
        <f t="shared" si="15"/>
        <v>0</v>
      </c>
      <c r="P59" s="186">
        <f t="shared" si="15"/>
        <v>0</v>
      </c>
      <c r="Q59" s="186">
        <f t="shared" si="15"/>
        <v>0</v>
      </c>
      <c r="R59" s="186">
        <f t="shared" si="15"/>
        <v>0</v>
      </c>
      <c r="S59" s="186">
        <f t="shared" si="15"/>
        <v>0</v>
      </c>
      <c r="T59" s="186">
        <f t="shared" si="15"/>
        <v>0</v>
      </c>
      <c r="U59" s="186">
        <f t="shared" si="15"/>
        <v>0</v>
      </c>
      <c r="V59" s="186">
        <f t="shared" si="15"/>
        <v>0</v>
      </c>
      <c r="W59" s="186">
        <f t="shared" si="15"/>
        <v>0</v>
      </c>
      <c r="X59" s="186">
        <f t="shared" si="15"/>
        <v>0</v>
      </c>
      <c r="Y59" s="186">
        <f t="shared" si="15"/>
        <v>0</v>
      </c>
      <c r="Z59" s="186">
        <f t="shared" si="15"/>
        <v>0</v>
      </c>
      <c r="AA59" s="186">
        <f t="shared" si="15"/>
        <v>1</v>
      </c>
      <c r="AB59" s="186">
        <f t="shared" si="15"/>
        <v>1</v>
      </c>
      <c r="AC59" s="186">
        <f t="shared" si="15"/>
        <v>1</v>
      </c>
      <c r="AD59" s="186">
        <f t="shared" si="15"/>
        <v>1</v>
      </c>
      <c r="AE59" s="186">
        <f t="shared" si="15"/>
        <v>1</v>
      </c>
      <c r="AF59" s="186">
        <f t="shared" si="15"/>
        <v>1</v>
      </c>
      <c r="AG59" s="186">
        <f t="shared" si="15"/>
        <v>1</v>
      </c>
      <c r="AH59" s="186">
        <f t="shared" si="15"/>
        <v>1</v>
      </c>
      <c r="AI59" s="186">
        <f t="shared" si="15"/>
        <v>1</v>
      </c>
      <c r="AJ59" s="186">
        <f t="shared" si="15"/>
        <v>1</v>
      </c>
      <c r="AK59" s="186">
        <f t="shared" si="15"/>
        <v>1</v>
      </c>
      <c r="AL59" s="186">
        <f t="shared" si="15"/>
        <v>1</v>
      </c>
      <c r="AM59" s="186">
        <f t="shared" si="15"/>
        <v>1</v>
      </c>
      <c r="AN59" s="186">
        <f t="shared" si="15"/>
        <v>1</v>
      </c>
      <c r="AO59" s="186">
        <f t="shared" si="15"/>
        <v>1</v>
      </c>
      <c r="AP59" s="186">
        <f t="shared" si="15"/>
        <v>1</v>
      </c>
      <c r="AQ59" s="186">
        <f t="shared" si="15"/>
        <v>1</v>
      </c>
      <c r="AR59" s="186">
        <f t="shared" si="15"/>
        <v>1</v>
      </c>
      <c r="AS59" s="186">
        <f t="shared" si="15"/>
        <v>1</v>
      </c>
      <c r="AT59" s="186">
        <f t="shared" si="15"/>
        <v>1</v>
      </c>
      <c r="AU59" s="186">
        <f t="shared" si="15"/>
        <v>1</v>
      </c>
      <c r="AV59" s="186">
        <f t="shared" si="15"/>
        <v>1</v>
      </c>
      <c r="AW59" s="186">
        <f t="shared" si="15"/>
        <v>1</v>
      </c>
      <c r="AX59" s="186">
        <f t="shared" si="15"/>
        <v>1</v>
      </c>
      <c r="AY59" s="186">
        <f t="shared" si="15"/>
        <v>1</v>
      </c>
      <c r="AZ59" s="186">
        <f t="shared" si="15"/>
        <v>1</v>
      </c>
      <c r="BA59" s="186">
        <f t="shared" si="15"/>
        <v>1</v>
      </c>
      <c r="BB59" s="186">
        <f t="shared" si="15"/>
        <v>1</v>
      </c>
      <c r="BC59" s="186">
        <f t="shared" si="15"/>
        <v>1</v>
      </c>
      <c r="BD59" s="186">
        <f t="shared" si="15"/>
        <v>1</v>
      </c>
      <c r="BE59" s="186">
        <f t="shared" si="15"/>
        <v>1</v>
      </c>
      <c r="BF59" s="186">
        <f t="shared" si="15"/>
        <v>1</v>
      </c>
      <c r="BG59" s="186">
        <f t="shared" si="15"/>
        <v>1</v>
      </c>
      <c r="BH59" s="186">
        <f t="shared" si="15"/>
        <v>1</v>
      </c>
      <c r="BI59" s="186">
        <f t="shared" si="15"/>
        <v>1</v>
      </c>
      <c r="BJ59" s="186">
        <f t="shared" si="15"/>
        <v>1</v>
      </c>
      <c r="BK59" s="186">
        <f t="shared" si="15"/>
        <v>1</v>
      </c>
      <c r="BL59" s="186">
        <f t="shared" si="15"/>
        <v>1</v>
      </c>
      <c r="BM59" s="186">
        <f t="shared" si="15"/>
        <v>1</v>
      </c>
      <c r="BN59" s="186">
        <f t="shared" si="15"/>
        <v>1</v>
      </c>
      <c r="BO59" s="186">
        <f t="shared" si="14"/>
        <v>1</v>
      </c>
      <c r="BP59" s="186">
        <f t="shared" si="14"/>
        <v>1</v>
      </c>
      <c r="BQ59" s="186">
        <f t="shared" si="14"/>
        <v>1</v>
      </c>
      <c r="BR59" s="186">
        <f t="shared" si="14"/>
        <v>1</v>
      </c>
      <c r="BS59" s="186">
        <f t="shared" si="14"/>
        <v>1</v>
      </c>
      <c r="BT59" s="186">
        <f t="shared" si="14"/>
        <v>0</v>
      </c>
      <c r="BU59" s="186">
        <f t="shared" si="14"/>
        <v>0</v>
      </c>
      <c r="BV59" s="186">
        <f t="shared" si="14"/>
        <v>0</v>
      </c>
      <c r="BW59" s="186">
        <f t="shared" si="14"/>
        <v>0</v>
      </c>
      <c r="BX59" s="186">
        <f t="shared" si="14"/>
        <v>0</v>
      </c>
      <c r="BY59" s="186">
        <f t="shared" si="14"/>
        <v>0</v>
      </c>
      <c r="BZ59" s="186">
        <f t="shared" si="14"/>
        <v>0</v>
      </c>
      <c r="CA59" s="186">
        <f t="shared" si="14"/>
        <v>0</v>
      </c>
      <c r="CB59" s="186">
        <f t="shared" si="14"/>
        <v>0</v>
      </c>
      <c r="CC59" s="186">
        <f t="shared" si="14"/>
        <v>0</v>
      </c>
      <c r="CD59" s="186">
        <f t="shared" si="14"/>
        <v>0</v>
      </c>
      <c r="CE59" s="186">
        <f t="shared" si="14"/>
        <v>0</v>
      </c>
      <c r="CF59" s="186">
        <f t="shared" si="14"/>
        <v>0</v>
      </c>
      <c r="CG59" s="186">
        <f t="shared" si="14"/>
        <v>0</v>
      </c>
      <c r="CH59" s="186" t="s">
        <v>140</v>
      </c>
    </row>
    <row r="60" spans="1:86">
      <c r="A60" s="186">
        <v>2043</v>
      </c>
      <c r="B60" s="186">
        <f t="shared" si="6"/>
        <v>0</v>
      </c>
      <c r="C60" s="186">
        <f t="shared" si="15"/>
        <v>0</v>
      </c>
      <c r="D60" s="186">
        <f t="shared" si="15"/>
        <v>0</v>
      </c>
      <c r="E60" s="186">
        <f t="shared" si="15"/>
        <v>0</v>
      </c>
      <c r="F60" s="186">
        <f t="shared" si="15"/>
        <v>0</v>
      </c>
      <c r="G60" s="186">
        <f t="shared" si="15"/>
        <v>0</v>
      </c>
      <c r="H60" s="186">
        <f t="shared" si="15"/>
        <v>0</v>
      </c>
      <c r="I60" s="186">
        <f t="shared" si="15"/>
        <v>0</v>
      </c>
      <c r="J60" s="186">
        <f t="shared" si="15"/>
        <v>0</v>
      </c>
      <c r="K60" s="186">
        <f t="shared" si="15"/>
        <v>0</v>
      </c>
      <c r="L60" s="186">
        <f t="shared" si="15"/>
        <v>0</v>
      </c>
      <c r="M60" s="186">
        <f t="shared" si="15"/>
        <v>0</v>
      </c>
      <c r="N60" s="186">
        <f t="shared" si="15"/>
        <v>0</v>
      </c>
      <c r="O60" s="186">
        <f t="shared" si="15"/>
        <v>0</v>
      </c>
      <c r="P60" s="186">
        <f t="shared" si="15"/>
        <v>0</v>
      </c>
      <c r="Q60" s="186">
        <f t="shared" si="15"/>
        <v>0</v>
      </c>
      <c r="R60" s="186">
        <f t="shared" si="15"/>
        <v>0</v>
      </c>
      <c r="S60" s="186">
        <f t="shared" si="15"/>
        <v>0</v>
      </c>
      <c r="T60" s="186">
        <f t="shared" si="15"/>
        <v>0</v>
      </c>
      <c r="U60" s="186">
        <f t="shared" si="15"/>
        <v>0</v>
      </c>
      <c r="V60" s="186">
        <f t="shared" si="15"/>
        <v>0</v>
      </c>
      <c r="W60" s="186">
        <f t="shared" si="15"/>
        <v>0</v>
      </c>
      <c r="X60" s="186">
        <f t="shared" si="15"/>
        <v>0</v>
      </c>
      <c r="Y60" s="186">
        <f t="shared" si="15"/>
        <v>0</v>
      </c>
      <c r="Z60" s="186">
        <f t="shared" si="15"/>
        <v>0</v>
      </c>
      <c r="AA60" s="186">
        <f t="shared" si="15"/>
        <v>0</v>
      </c>
      <c r="AB60" s="186">
        <f t="shared" si="15"/>
        <v>1</v>
      </c>
      <c r="AC60" s="186">
        <f t="shared" si="15"/>
        <v>1</v>
      </c>
      <c r="AD60" s="186">
        <f t="shared" si="15"/>
        <v>1</v>
      </c>
      <c r="AE60" s="186">
        <f t="shared" si="15"/>
        <v>1</v>
      </c>
      <c r="AF60" s="186">
        <f t="shared" si="15"/>
        <v>1</v>
      </c>
      <c r="AG60" s="186">
        <f t="shared" si="15"/>
        <v>1</v>
      </c>
      <c r="AH60" s="186">
        <f t="shared" si="15"/>
        <v>1</v>
      </c>
      <c r="AI60" s="186">
        <f t="shared" si="15"/>
        <v>1</v>
      </c>
      <c r="AJ60" s="186">
        <f t="shared" si="15"/>
        <v>1</v>
      </c>
      <c r="AK60" s="186">
        <f t="shared" si="15"/>
        <v>1</v>
      </c>
      <c r="AL60" s="186">
        <f t="shared" si="15"/>
        <v>1</v>
      </c>
      <c r="AM60" s="186">
        <f t="shared" si="15"/>
        <v>1</v>
      </c>
      <c r="AN60" s="186">
        <f t="shared" si="15"/>
        <v>1</v>
      </c>
      <c r="AO60" s="186">
        <f t="shared" si="15"/>
        <v>1</v>
      </c>
      <c r="AP60" s="186">
        <f t="shared" si="15"/>
        <v>1</v>
      </c>
      <c r="AQ60" s="186">
        <f t="shared" si="15"/>
        <v>1</v>
      </c>
      <c r="AR60" s="186">
        <f t="shared" si="15"/>
        <v>1</v>
      </c>
      <c r="AS60" s="186">
        <f t="shared" si="15"/>
        <v>1</v>
      </c>
      <c r="AT60" s="186">
        <f t="shared" si="15"/>
        <v>1</v>
      </c>
      <c r="AU60" s="186">
        <f t="shared" si="15"/>
        <v>1</v>
      </c>
      <c r="AV60" s="186">
        <f t="shared" si="15"/>
        <v>1</v>
      </c>
      <c r="AW60" s="186">
        <f t="shared" si="15"/>
        <v>1</v>
      </c>
      <c r="AX60" s="186">
        <f t="shared" si="15"/>
        <v>1</v>
      </c>
      <c r="AY60" s="186">
        <f t="shared" si="15"/>
        <v>1</v>
      </c>
      <c r="AZ60" s="186">
        <f t="shared" si="15"/>
        <v>1</v>
      </c>
      <c r="BA60" s="186">
        <f t="shared" si="15"/>
        <v>1</v>
      </c>
      <c r="BB60" s="186">
        <f t="shared" si="15"/>
        <v>1</v>
      </c>
      <c r="BC60" s="186">
        <f t="shared" si="15"/>
        <v>1</v>
      </c>
      <c r="BD60" s="186">
        <f t="shared" si="15"/>
        <v>1</v>
      </c>
      <c r="BE60" s="186">
        <f t="shared" si="15"/>
        <v>1</v>
      </c>
      <c r="BF60" s="186">
        <f t="shared" si="15"/>
        <v>1</v>
      </c>
      <c r="BG60" s="186">
        <f t="shared" si="15"/>
        <v>1</v>
      </c>
      <c r="BH60" s="186">
        <f t="shared" si="15"/>
        <v>1</v>
      </c>
      <c r="BI60" s="186">
        <f t="shared" si="15"/>
        <v>1</v>
      </c>
      <c r="BJ60" s="186">
        <f t="shared" si="15"/>
        <v>1</v>
      </c>
      <c r="BK60" s="186">
        <f t="shared" si="15"/>
        <v>1</v>
      </c>
      <c r="BL60" s="186">
        <f t="shared" si="15"/>
        <v>1</v>
      </c>
      <c r="BM60" s="186">
        <f t="shared" si="15"/>
        <v>1</v>
      </c>
      <c r="BN60" s="186">
        <f t="shared" si="15"/>
        <v>1</v>
      </c>
      <c r="BO60" s="186">
        <f t="shared" si="14"/>
        <v>1</v>
      </c>
      <c r="BP60" s="186">
        <f t="shared" si="14"/>
        <v>1</v>
      </c>
      <c r="BQ60" s="186">
        <f t="shared" si="14"/>
        <v>1</v>
      </c>
      <c r="BR60" s="186">
        <f t="shared" si="14"/>
        <v>1</v>
      </c>
      <c r="BS60" s="186">
        <f t="shared" si="14"/>
        <v>1</v>
      </c>
      <c r="BT60" s="186">
        <f t="shared" si="14"/>
        <v>1</v>
      </c>
      <c r="BU60" s="186">
        <f t="shared" si="14"/>
        <v>0</v>
      </c>
      <c r="BV60" s="186">
        <f t="shared" si="14"/>
        <v>0</v>
      </c>
      <c r="BW60" s="186">
        <f t="shared" si="14"/>
        <v>0</v>
      </c>
      <c r="BX60" s="186">
        <f t="shared" si="14"/>
        <v>0</v>
      </c>
      <c r="BY60" s="186">
        <f t="shared" si="14"/>
        <v>0</v>
      </c>
      <c r="BZ60" s="186">
        <f t="shared" si="14"/>
        <v>0</v>
      </c>
      <c r="CA60" s="186">
        <f t="shared" si="14"/>
        <v>0</v>
      </c>
      <c r="CB60" s="186">
        <f t="shared" si="14"/>
        <v>0</v>
      </c>
      <c r="CC60" s="186">
        <f t="shared" si="14"/>
        <v>0</v>
      </c>
      <c r="CD60" s="186">
        <f t="shared" si="14"/>
        <v>0</v>
      </c>
      <c r="CE60" s="186">
        <f t="shared" si="14"/>
        <v>0</v>
      </c>
      <c r="CF60" s="186">
        <f t="shared" si="14"/>
        <v>0</v>
      </c>
      <c r="CG60" s="186">
        <f t="shared" si="14"/>
        <v>0</v>
      </c>
      <c r="CH60" s="186" t="s">
        <v>140</v>
      </c>
    </row>
    <row r="61" spans="1:86">
      <c r="A61" s="186">
        <v>2044</v>
      </c>
      <c r="B61" s="186">
        <f t="shared" si="6"/>
        <v>0</v>
      </c>
      <c r="C61" s="186">
        <f t="shared" si="15"/>
        <v>0</v>
      </c>
      <c r="D61" s="186">
        <f t="shared" si="15"/>
        <v>0</v>
      </c>
      <c r="E61" s="186">
        <f t="shared" si="15"/>
        <v>0</v>
      </c>
      <c r="F61" s="186">
        <f t="shared" si="15"/>
        <v>0</v>
      </c>
      <c r="G61" s="186">
        <f t="shared" si="15"/>
        <v>0</v>
      </c>
      <c r="H61" s="186">
        <f t="shared" si="15"/>
        <v>0</v>
      </c>
      <c r="I61" s="186">
        <f t="shared" si="15"/>
        <v>0</v>
      </c>
      <c r="J61" s="186">
        <f t="shared" si="15"/>
        <v>0</v>
      </c>
      <c r="K61" s="186">
        <f t="shared" si="15"/>
        <v>0</v>
      </c>
      <c r="L61" s="186">
        <f t="shared" si="15"/>
        <v>0</v>
      </c>
      <c r="M61" s="186">
        <f t="shared" si="15"/>
        <v>0</v>
      </c>
      <c r="N61" s="186">
        <f t="shared" si="15"/>
        <v>0</v>
      </c>
      <c r="O61" s="186">
        <f t="shared" si="15"/>
        <v>0</v>
      </c>
      <c r="P61" s="186">
        <f t="shared" si="15"/>
        <v>0</v>
      </c>
      <c r="Q61" s="186">
        <f t="shared" si="15"/>
        <v>0</v>
      </c>
      <c r="R61" s="186">
        <f t="shared" si="15"/>
        <v>0</v>
      </c>
      <c r="S61" s="186">
        <f t="shared" si="15"/>
        <v>0</v>
      </c>
      <c r="T61" s="186">
        <f t="shared" si="15"/>
        <v>0</v>
      </c>
      <c r="U61" s="186">
        <f t="shared" si="15"/>
        <v>0</v>
      </c>
      <c r="V61" s="186">
        <f t="shared" si="15"/>
        <v>0</v>
      </c>
      <c r="W61" s="186">
        <f t="shared" si="15"/>
        <v>0</v>
      </c>
      <c r="X61" s="186">
        <f t="shared" si="15"/>
        <v>0</v>
      </c>
      <c r="Y61" s="186">
        <f t="shared" si="15"/>
        <v>0</v>
      </c>
      <c r="Z61" s="186">
        <f t="shared" si="15"/>
        <v>0</v>
      </c>
      <c r="AA61" s="186">
        <f t="shared" si="15"/>
        <v>0</v>
      </c>
      <c r="AB61" s="186">
        <f t="shared" si="15"/>
        <v>0</v>
      </c>
      <c r="AC61" s="186">
        <f t="shared" si="15"/>
        <v>1</v>
      </c>
      <c r="AD61" s="186">
        <f t="shared" si="15"/>
        <v>1</v>
      </c>
      <c r="AE61" s="186">
        <f t="shared" si="15"/>
        <v>1</v>
      </c>
      <c r="AF61" s="186">
        <f t="shared" si="15"/>
        <v>1</v>
      </c>
      <c r="AG61" s="186">
        <f t="shared" si="15"/>
        <v>1</v>
      </c>
      <c r="AH61" s="186">
        <f t="shared" si="15"/>
        <v>1</v>
      </c>
      <c r="AI61" s="186">
        <f t="shared" si="15"/>
        <v>1</v>
      </c>
      <c r="AJ61" s="186">
        <f t="shared" si="15"/>
        <v>1</v>
      </c>
      <c r="AK61" s="186">
        <f t="shared" si="15"/>
        <v>1</v>
      </c>
      <c r="AL61" s="186">
        <f t="shared" si="15"/>
        <v>1</v>
      </c>
      <c r="AM61" s="186">
        <f t="shared" si="15"/>
        <v>1</v>
      </c>
      <c r="AN61" s="186">
        <f t="shared" si="15"/>
        <v>1</v>
      </c>
      <c r="AO61" s="186">
        <f t="shared" si="15"/>
        <v>1</v>
      </c>
      <c r="AP61" s="186">
        <f t="shared" si="15"/>
        <v>1</v>
      </c>
      <c r="AQ61" s="186">
        <f t="shared" si="15"/>
        <v>1</v>
      </c>
      <c r="AR61" s="186">
        <f t="shared" si="15"/>
        <v>1</v>
      </c>
      <c r="AS61" s="186">
        <f t="shared" si="15"/>
        <v>1</v>
      </c>
      <c r="AT61" s="186">
        <f t="shared" si="15"/>
        <v>1</v>
      </c>
      <c r="AU61" s="186">
        <f t="shared" si="15"/>
        <v>1</v>
      </c>
      <c r="AV61" s="186">
        <f t="shared" si="15"/>
        <v>1</v>
      </c>
      <c r="AW61" s="186">
        <f t="shared" si="15"/>
        <v>1</v>
      </c>
      <c r="AX61" s="186">
        <f t="shared" si="15"/>
        <v>1</v>
      </c>
      <c r="AY61" s="186">
        <f t="shared" si="15"/>
        <v>1</v>
      </c>
      <c r="AZ61" s="186">
        <f t="shared" si="15"/>
        <v>1</v>
      </c>
      <c r="BA61" s="186">
        <f t="shared" si="15"/>
        <v>1</v>
      </c>
      <c r="BB61" s="186">
        <f t="shared" si="15"/>
        <v>1</v>
      </c>
      <c r="BC61" s="186">
        <f t="shared" si="15"/>
        <v>1</v>
      </c>
      <c r="BD61" s="186">
        <f t="shared" si="15"/>
        <v>1</v>
      </c>
      <c r="BE61" s="186">
        <f t="shared" si="15"/>
        <v>1</v>
      </c>
      <c r="BF61" s="186">
        <f t="shared" si="15"/>
        <v>1</v>
      </c>
      <c r="BG61" s="186">
        <f t="shared" si="15"/>
        <v>1</v>
      </c>
      <c r="BH61" s="186">
        <f t="shared" si="15"/>
        <v>1</v>
      </c>
      <c r="BI61" s="186">
        <f t="shared" si="15"/>
        <v>1</v>
      </c>
      <c r="BJ61" s="186">
        <f t="shared" si="15"/>
        <v>1</v>
      </c>
      <c r="BK61" s="186">
        <f t="shared" si="15"/>
        <v>1</v>
      </c>
      <c r="BL61" s="186">
        <f t="shared" si="15"/>
        <v>1</v>
      </c>
      <c r="BM61" s="186">
        <f t="shared" si="15"/>
        <v>1</v>
      </c>
      <c r="BN61" s="186">
        <f t="shared" si="15"/>
        <v>1</v>
      </c>
      <c r="BO61" s="186">
        <f t="shared" si="14"/>
        <v>1</v>
      </c>
      <c r="BP61" s="186">
        <f t="shared" si="14"/>
        <v>1</v>
      </c>
      <c r="BQ61" s="186">
        <f t="shared" si="14"/>
        <v>1</v>
      </c>
      <c r="BR61" s="186">
        <f t="shared" si="14"/>
        <v>1</v>
      </c>
      <c r="BS61" s="186">
        <f t="shared" si="14"/>
        <v>1</v>
      </c>
      <c r="BT61" s="186">
        <f t="shared" si="14"/>
        <v>1</v>
      </c>
      <c r="BU61" s="186">
        <f t="shared" si="14"/>
        <v>1</v>
      </c>
      <c r="BV61" s="186">
        <f t="shared" si="14"/>
        <v>0</v>
      </c>
      <c r="BW61" s="186">
        <f t="shared" si="14"/>
        <v>0</v>
      </c>
      <c r="BX61" s="186">
        <f t="shared" si="14"/>
        <v>0</v>
      </c>
      <c r="BY61" s="186">
        <f t="shared" si="14"/>
        <v>0</v>
      </c>
      <c r="BZ61" s="186">
        <f t="shared" si="14"/>
        <v>0</v>
      </c>
      <c r="CA61" s="186">
        <f t="shared" si="14"/>
        <v>0</v>
      </c>
      <c r="CB61" s="186">
        <f t="shared" si="14"/>
        <v>0</v>
      </c>
      <c r="CC61" s="186">
        <f t="shared" si="14"/>
        <v>0</v>
      </c>
      <c r="CD61" s="186">
        <f t="shared" si="14"/>
        <v>0</v>
      </c>
      <c r="CE61" s="186">
        <f t="shared" si="14"/>
        <v>0</v>
      </c>
      <c r="CF61" s="186">
        <f t="shared" si="14"/>
        <v>0</v>
      </c>
      <c r="CG61" s="186">
        <f t="shared" si="14"/>
        <v>0</v>
      </c>
      <c r="CH61" s="186" t="s">
        <v>140</v>
      </c>
    </row>
    <row r="62" spans="1:86">
      <c r="A62" s="186">
        <v>2045</v>
      </c>
      <c r="B62" s="186">
        <f t="shared" si="6"/>
        <v>0</v>
      </c>
      <c r="C62" s="186">
        <f t="shared" si="15"/>
        <v>0</v>
      </c>
      <c r="D62" s="186">
        <f t="shared" si="15"/>
        <v>0</v>
      </c>
      <c r="E62" s="186">
        <f t="shared" si="15"/>
        <v>0</v>
      </c>
      <c r="F62" s="186">
        <f t="shared" si="15"/>
        <v>0</v>
      </c>
      <c r="G62" s="186">
        <f t="shared" si="15"/>
        <v>0</v>
      </c>
      <c r="H62" s="186">
        <f t="shared" si="15"/>
        <v>0</v>
      </c>
      <c r="I62" s="186">
        <f t="shared" si="15"/>
        <v>0</v>
      </c>
      <c r="J62" s="186">
        <f t="shared" si="15"/>
        <v>0</v>
      </c>
      <c r="K62" s="186">
        <f t="shared" si="15"/>
        <v>0</v>
      </c>
      <c r="L62" s="186">
        <f t="shared" si="15"/>
        <v>0</v>
      </c>
      <c r="M62" s="186">
        <f t="shared" si="15"/>
        <v>0</v>
      </c>
      <c r="N62" s="186">
        <f t="shared" si="15"/>
        <v>0</v>
      </c>
      <c r="O62" s="186">
        <f t="shared" si="15"/>
        <v>0</v>
      </c>
      <c r="P62" s="186">
        <f t="shared" si="15"/>
        <v>0</v>
      </c>
      <c r="Q62" s="186">
        <f t="shared" si="15"/>
        <v>0</v>
      </c>
      <c r="R62" s="186">
        <f t="shared" si="15"/>
        <v>0</v>
      </c>
      <c r="S62" s="186">
        <f t="shared" si="15"/>
        <v>0</v>
      </c>
      <c r="T62" s="186">
        <f t="shared" si="15"/>
        <v>0</v>
      </c>
      <c r="U62" s="186">
        <f t="shared" si="15"/>
        <v>0</v>
      </c>
      <c r="V62" s="186">
        <f t="shared" si="15"/>
        <v>0</v>
      </c>
      <c r="W62" s="186">
        <f t="shared" si="15"/>
        <v>0</v>
      </c>
      <c r="X62" s="186">
        <f t="shared" si="15"/>
        <v>0</v>
      </c>
      <c r="Y62" s="186">
        <f t="shared" si="15"/>
        <v>0</v>
      </c>
      <c r="Z62" s="186">
        <f t="shared" si="15"/>
        <v>0</v>
      </c>
      <c r="AA62" s="186">
        <f t="shared" si="15"/>
        <v>0</v>
      </c>
      <c r="AB62" s="186">
        <f t="shared" si="15"/>
        <v>0</v>
      </c>
      <c r="AC62" s="186">
        <f t="shared" si="15"/>
        <v>0</v>
      </c>
      <c r="AD62" s="186">
        <f t="shared" si="15"/>
        <v>1</v>
      </c>
      <c r="AE62" s="186">
        <f t="shared" si="15"/>
        <v>1</v>
      </c>
      <c r="AF62" s="186">
        <f t="shared" si="15"/>
        <v>1</v>
      </c>
      <c r="AG62" s="186">
        <f t="shared" si="15"/>
        <v>1</v>
      </c>
      <c r="AH62" s="186">
        <f t="shared" si="15"/>
        <v>1</v>
      </c>
      <c r="AI62" s="186">
        <f t="shared" si="15"/>
        <v>1</v>
      </c>
      <c r="AJ62" s="186">
        <f t="shared" si="15"/>
        <v>1</v>
      </c>
      <c r="AK62" s="186">
        <f t="shared" si="15"/>
        <v>1</v>
      </c>
      <c r="AL62" s="186">
        <f t="shared" si="15"/>
        <v>1</v>
      </c>
      <c r="AM62" s="186">
        <f t="shared" si="15"/>
        <v>1</v>
      </c>
      <c r="AN62" s="186">
        <f t="shared" si="15"/>
        <v>1</v>
      </c>
      <c r="AO62" s="186">
        <f t="shared" si="15"/>
        <v>1</v>
      </c>
      <c r="AP62" s="186">
        <f t="shared" si="15"/>
        <v>1</v>
      </c>
      <c r="AQ62" s="186">
        <f t="shared" si="15"/>
        <v>1</v>
      </c>
      <c r="AR62" s="186">
        <f t="shared" si="15"/>
        <v>1</v>
      </c>
      <c r="AS62" s="186">
        <f t="shared" si="15"/>
        <v>1</v>
      </c>
      <c r="AT62" s="186">
        <f t="shared" si="15"/>
        <v>1</v>
      </c>
      <c r="AU62" s="186">
        <f t="shared" si="15"/>
        <v>1</v>
      </c>
      <c r="AV62" s="186">
        <f t="shared" si="15"/>
        <v>1</v>
      </c>
      <c r="AW62" s="186">
        <f t="shared" si="15"/>
        <v>1</v>
      </c>
      <c r="AX62" s="186">
        <f t="shared" si="15"/>
        <v>1</v>
      </c>
      <c r="AY62" s="186">
        <f t="shared" si="15"/>
        <v>1</v>
      </c>
      <c r="AZ62" s="186">
        <f t="shared" si="15"/>
        <v>1</v>
      </c>
      <c r="BA62" s="186">
        <f t="shared" si="15"/>
        <v>1</v>
      </c>
      <c r="BB62" s="186">
        <f t="shared" si="15"/>
        <v>1</v>
      </c>
      <c r="BC62" s="186">
        <f t="shared" si="15"/>
        <v>1</v>
      </c>
      <c r="BD62" s="186">
        <f t="shared" si="15"/>
        <v>1</v>
      </c>
      <c r="BE62" s="186">
        <f t="shared" si="15"/>
        <v>1</v>
      </c>
      <c r="BF62" s="186">
        <f t="shared" si="15"/>
        <v>1</v>
      </c>
      <c r="BG62" s="186">
        <f t="shared" si="15"/>
        <v>1</v>
      </c>
      <c r="BH62" s="186">
        <f t="shared" si="15"/>
        <v>1</v>
      </c>
      <c r="BI62" s="186">
        <f t="shared" si="15"/>
        <v>1</v>
      </c>
      <c r="BJ62" s="186">
        <f t="shared" si="15"/>
        <v>1</v>
      </c>
      <c r="BK62" s="186">
        <f t="shared" si="15"/>
        <v>1</v>
      </c>
      <c r="BL62" s="186">
        <f t="shared" si="15"/>
        <v>1</v>
      </c>
      <c r="BM62" s="186">
        <f t="shared" si="15"/>
        <v>1</v>
      </c>
      <c r="BN62" s="186">
        <f t="shared" ref="BN62:CG65" si="16">IF(AND($A62+$E$13&gt;=BN$18,BN$18&gt;$A62),1,0)</f>
        <v>1</v>
      </c>
      <c r="BO62" s="186">
        <f t="shared" si="16"/>
        <v>1</v>
      </c>
      <c r="BP62" s="186">
        <f t="shared" si="16"/>
        <v>1</v>
      </c>
      <c r="BQ62" s="186">
        <f t="shared" si="16"/>
        <v>1</v>
      </c>
      <c r="BR62" s="186">
        <f t="shared" si="16"/>
        <v>1</v>
      </c>
      <c r="BS62" s="186">
        <f t="shared" si="16"/>
        <v>1</v>
      </c>
      <c r="BT62" s="186">
        <f t="shared" si="16"/>
        <v>1</v>
      </c>
      <c r="BU62" s="186">
        <f t="shared" si="16"/>
        <v>1</v>
      </c>
      <c r="BV62" s="186">
        <f t="shared" si="16"/>
        <v>1</v>
      </c>
      <c r="BW62" s="186">
        <f t="shared" si="16"/>
        <v>0</v>
      </c>
      <c r="BX62" s="186">
        <f t="shared" si="16"/>
        <v>0</v>
      </c>
      <c r="BY62" s="186">
        <f t="shared" si="16"/>
        <v>0</v>
      </c>
      <c r="BZ62" s="186">
        <f t="shared" si="16"/>
        <v>0</v>
      </c>
      <c r="CA62" s="186">
        <f t="shared" si="16"/>
        <v>0</v>
      </c>
      <c r="CB62" s="186">
        <f t="shared" si="16"/>
        <v>0</v>
      </c>
      <c r="CC62" s="186">
        <f t="shared" si="16"/>
        <v>0</v>
      </c>
      <c r="CD62" s="186">
        <f t="shared" si="16"/>
        <v>0</v>
      </c>
      <c r="CE62" s="186">
        <f t="shared" si="16"/>
        <v>0</v>
      </c>
      <c r="CF62" s="186">
        <f t="shared" si="16"/>
        <v>0</v>
      </c>
      <c r="CG62" s="186">
        <f t="shared" si="16"/>
        <v>0</v>
      </c>
      <c r="CH62" s="186" t="s">
        <v>140</v>
      </c>
    </row>
    <row r="63" spans="1:86">
      <c r="A63" s="186">
        <v>2046</v>
      </c>
      <c r="B63" s="186">
        <f t="shared" si="6"/>
        <v>0</v>
      </c>
      <c r="C63" s="186">
        <f t="shared" ref="C63:BN66" si="17">IF(AND($A63+$E$13&gt;=C$18,C$18&gt;$A63),1,0)</f>
        <v>0</v>
      </c>
      <c r="D63" s="186">
        <f t="shared" si="17"/>
        <v>0</v>
      </c>
      <c r="E63" s="186">
        <f t="shared" si="17"/>
        <v>0</v>
      </c>
      <c r="F63" s="186">
        <f t="shared" si="17"/>
        <v>0</v>
      </c>
      <c r="G63" s="186">
        <f t="shared" si="17"/>
        <v>0</v>
      </c>
      <c r="H63" s="186">
        <f t="shared" si="17"/>
        <v>0</v>
      </c>
      <c r="I63" s="186">
        <f t="shared" si="17"/>
        <v>0</v>
      </c>
      <c r="J63" s="186">
        <f t="shared" si="17"/>
        <v>0</v>
      </c>
      <c r="K63" s="186">
        <f t="shared" si="17"/>
        <v>0</v>
      </c>
      <c r="L63" s="186">
        <f t="shared" si="17"/>
        <v>0</v>
      </c>
      <c r="M63" s="186">
        <f t="shared" si="17"/>
        <v>0</v>
      </c>
      <c r="N63" s="186">
        <f t="shared" si="17"/>
        <v>0</v>
      </c>
      <c r="O63" s="186">
        <f t="shared" si="17"/>
        <v>0</v>
      </c>
      <c r="P63" s="186">
        <f t="shared" si="17"/>
        <v>0</v>
      </c>
      <c r="Q63" s="186">
        <f t="shared" si="17"/>
        <v>0</v>
      </c>
      <c r="R63" s="186">
        <f t="shared" si="17"/>
        <v>0</v>
      </c>
      <c r="S63" s="186">
        <f t="shared" si="17"/>
        <v>0</v>
      </c>
      <c r="T63" s="186">
        <f t="shared" si="17"/>
        <v>0</v>
      </c>
      <c r="U63" s="186">
        <f t="shared" si="17"/>
        <v>0</v>
      </c>
      <c r="V63" s="186">
        <f t="shared" si="17"/>
        <v>0</v>
      </c>
      <c r="W63" s="186">
        <f t="shared" si="17"/>
        <v>0</v>
      </c>
      <c r="X63" s="186">
        <f t="shared" si="17"/>
        <v>0</v>
      </c>
      <c r="Y63" s="186">
        <f t="shared" si="17"/>
        <v>0</v>
      </c>
      <c r="Z63" s="186">
        <f t="shared" si="17"/>
        <v>0</v>
      </c>
      <c r="AA63" s="186">
        <f t="shared" si="17"/>
        <v>0</v>
      </c>
      <c r="AB63" s="186">
        <f t="shared" si="17"/>
        <v>0</v>
      </c>
      <c r="AC63" s="186">
        <f t="shared" si="17"/>
        <v>0</v>
      </c>
      <c r="AD63" s="186">
        <f t="shared" si="17"/>
        <v>0</v>
      </c>
      <c r="AE63" s="186">
        <f t="shared" si="17"/>
        <v>1</v>
      </c>
      <c r="AF63" s="186">
        <f t="shared" si="17"/>
        <v>1</v>
      </c>
      <c r="AG63" s="186">
        <f t="shared" si="17"/>
        <v>1</v>
      </c>
      <c r="AH63" s="186">
        <f t="shared" si="17"/>
        <v>1</v>
      </c>
      <c r="AI63" s="186">
        <f t="shared" si="17"/>
        <v>1</v>
      </c>
      <c r="AJ63" s="186">
        <f t="shared" si="17"/>
        <v>1</v>
      </c>
      <c r="AK63" s="186">
        <f t="shared" si="17"/>
        <v>1</v>
      </c>
      <c r="AL63" s="186">
        <f t="shared" si="17"/>
        <v>1</v>
      </c>
      <c r="AM63" s="186">
        <f t="shared" si="17"/>
        <v>1</v>
      </c>
      <c r="AN63" s="186">
        <f t="shared" si="17"/>
        <v>1</v>
      </c>
      <c r="AO63" s="186">
        <f t="shared" si="17"/>
        <v>1</v>
      </c>
      <c r="AP63" s="186">
        <f t="shared" si="17"/>
        <v>1</v>
      </c>
      <c r="AQ63" s="186">
        <f t="shared" si="17"/>
        <v>1</v>
      </c>
      <c r="AR63" s="186">
        <f t="shared" si="17"/>
        <v>1</v>
      </c>
      <c r="AS63" s="186">
        <f t="shared" si="17"/>
        <v>1</v>
      </c>
      <c r="AT63" s="186">
        <f t="shared" si="17"/>
        <v>1</v>
      </c>
      <c r="AU63" s="186">
        <f t="shared" si="17"/>
        <v>1</v>
      </c>
      <c r="AV63" s="186">
        <f t="shared" si="17"/>
        <v>1</v>
      </c>
      <c r="AW63" s="186">
        <f t="shared" si="17"/>
        <v>1</v>
      </c>
      <c r="AX63" s="186">
        <f t="shared" si="17"/>
        <v>1</v>
      </c>
      <c r="AY63" s="186">
        <f t="shared" si="17"/>
        <v>1</v>
      </c>
      <c r="AZ63" s="186">
        <f t="shared" si="17"/>
        <v>1</v>
      </c>
      <c r="BA63" s="186">
        <f t="shared" si="17"/>
        <v>1</v>
      </c>
      <c r="BB63" s="186">
        <f t="shared" si="17"/>
        <v>1</v>
      </c>
      <c r="BC63" s="186">
        <f t="shared" si="17"/>
        <v>1</v>
      </c>
      <c r="BD63" s="186">
        <f t="shared" si="17"/>
        <v>1</v>
      </c>
      <c r="BE63" s="186">
        <f t="shared" si="17"/>
        <v>1</v>
      </c>
      <c r="BF63" s="186">
        <f t="shared" si="17"/>
        <v>1</v>
      </c>
      <c r="BG63" s="186">
        <f t="shared" si="17"/>
        <v>1</v>
      </c>
      <c r="BH63" s="186">
        <f t="shared" si="17"/>
        <v>1</v>
      </c>
      <c r="BI63" s="186">
        <f t="shared" si="17"/>
        <v>1</v>
      </c>
      <c r="BJ63" s="186">
        <f t="shared" si="17"/>
        <v>1</v>
      </c>
      <c r="BK63" s="186">
        <f t="shared" si="17"/>
        <v>1</v>
      </c>
      <c r="BL63" s="186">
        <f t="shared" si="17"/>
        <v>1</v>
      </c>
      <c r="BM63" s="186">
        <f t="shared" si="17"/>
        <v>1</v>
      </c>
      <c r="BN63" s="186">
        <f t="shared" si="17"/>
        <v>1</v>
      </c>
      <c r="BO63" s="186">
        <f t="shared" si="16"/>
        <v>1</v>
      </c>
      <c r="BP63" s="186">
        <f t="shared" si="16"/>
        <v>1</v>
      </c>
      <c r="BQ63" s="186">
        <f t="shared" si="16"/>
        <v>1</v>
      </c>
      <c r="BR63" s="186">
        <f t="shared" si="16"/>
        <v>1</v>
      </c>
      <c r="BS63" s="186">
        <f t="shared" si="16"/>
        <v>1</v>
      </c>
      <c r="BT63" s="186">
        <f t="shared" si="16"/>
        <v>1</v>
      </c>
      <c r="BU63" s="186">
        <f t="shared" si="16"/>
        <v>1</v>
      </c>
      <c r="BV63" s="186">
        <f t="shared" si="16"/>
        <v>1</v>
      </c>
      <c r="BW63" s="186">
        <f t="shared" si="16"/>
        <v>1</v>
      </c>
      <c r="BX63" s="186">
        <f t="shared" si="16"/>
        <v>0</v>
      </c>
      <c r="BY63" s="186">
        <f t="shared" si="16"/>
        <v>0</v>
      </c>
      <c r="BZ63" s="186">
        <f t="shared" si="16"/>
        <v>0</v>
      </c>
      <c r="CA63" s="186">
        <f t="shared" si="16"/>
        <v>0</v>
      </c>
      <c r="CB63" s="186">
        <f t="shared" si="16"/>
        <v>0</v>
      </c>
      <c r="CC63" s="186">
        <f t="shared" si="16"/>
        <v>0</v>
      </c>
      <c r="CD63" s="186">
        <f t="shared" si="16"/>
        <v>0</v>
      </c>
      <c r="CE63" s="186">
        <f t="shared" si="16"/>
        <v>0</v>
      </c>
      <c r="CF63" s="186">
        <f t="shared" si="16"/>
        <v>0</v>
      </c>
      <c r="CG63" s="186">
        <f t="shared" si="16"/>
        <v>0</v>
      </c>
      <c r="CH63" s="186" t="s">
        <v>140</v>
      </c>
    </row>
    <row r="64" spans="1:86">
      <c r="A64" s="186">
        <v>2047</v>
      </c>
      <c r="B64" s="186">
        <f t="shared" si="6"/>
        <v>0</v>
      </c>
      <c r="C64" s="186">
        <f t="shared" si="17"/>
        <v>0</v>
      </c>
      <c r="D64" s="186">
        <f t="shared" si="17"/>
        <v>0</v>
      </c>
      <c r="E64" s="186">
        <f t="shared" si="17"/>
        <v>0</v>
      </c>
      <c r="F64" s="186">
        <f t="shared" si="17"/>
        <v>0</v>
      </c>
      <c r="G64" s="186">
        <f t="shared" si="17"/>
        <v>0</v>
      </c>
      <c r="H64" s="186">
        <f t="shared" si="17"/>
        <v>0</v>
      </c>
      <c r="I64" s="186">
        <f t="shared" si="17"/>
        <v>0</v>
      </c>
      <c r="J64" s="186">
        <f t="shared" si="17"/>
        <v>0</v>
      </c>
      <c r="K64" s="186">
        <f t="shared" si="17"/>
        <v>0</v>
      </c>
      <c r="L64" s="186">
        <f t="shared" si="17"/>
        <v>0</v>
      </c>
      <c r="M64" s="186">
        <f t="shared" si="17"/>
        <v>0</v>
      </c>
      <c r="N64" s="186">
        <f t="shared" si="17"/>
        <v>0</v>
      </c>
      <c r="O64" s="186">
        <f t="shared" si="17"/>
        <v>0</v>
      </c>
      <c r="P64" s="186">
        <f t="shared" si="17"/>
        <v>0</v>
      </c>
      <c r="Q64" s="186">
        <f t="shared" si="17"/>
        <v>0</v>
      </c>
      <c r="R64" s="186">
        <f t="shared" si="17"/>
        <v>0</v>
      </c>
      <c r="S64" s="186">
        <f t="shared" si="17"/>
        <v>0</v>
      </c>
      <c r="T64" s="186">
        <f t="shared" si="17"/>
        <v>0</v>
      </c>
      <c r="U64" s="186">
        <f t="shared" si="17"/>
        <v>0</v>
      </c>
      <c r="V64" s="186">
        <f t="shared" si="17"/>
        <v>0</v>
      </c>
      <c r="W64" s="186">
        <f t="shared" si="17"/>
        <v>0</v>
      </c>
      <c r="X64" s="186">
        <f t="shared" si="17"/>
        <v>0</v>
      </c>
      <c r="Y64" s="186">
        <f t="shared" si="17"/>
        <v>0</v>
      </c>
      <c r="Z64" s="186">
        <f t="shared" si="17"/>
        <v>0</v>
      </c>
      <c r="AA64" s="186">
        <f t="shared" si="17"/>
        <v>0</v>
      </c>
      <c r="AB64" s="186">
        <f t="shared" si="17"/>
        <v>0</v>
      </c>
      <c r="AC64" s="186">
        <f t="shared" si="17"/>
        <v>0</v>
      </c>
      <c r="AD64" s="186">
        <f t="shared" si="17"/>
        <v>0</v>
      </c>
      <c r="AE64" s="186">
        <f t="shared" si="17"/>
        <v>0</v>
      </c>
      <c r="AF64" s="186">
        <f t="shared" si="17"/>
        <v>1</v>
      </c>
      <c r="AG64" s="186">
        <f t="shared" si="17"/>
        <v>1</v>
      </c>
      <c r="AH64" s="186">
        <f t="shared" si="17"/>
        <v>1</v>
      </c>
      <c r="AI64" s="186">
        <f t="shared" si="17"/>
        <v>1</v>
      </c>
      <c r="AJ64" s="186">
        <f t="shared" si="17"/>
        <v>1</v>
      </c>
      <c r="AK64" s="186">
        <f t="shared" si="17"/>
        <v>1</v>
      </c>
      <c r="AL64" s="186">
        <f t="shared" si="17"/>
        <v>1</v>
      </c>
      <c r="AM64" s="186">
        <f t="shared" si="17"/>
        <v>1</v>
      </c>
      <c r="AN64" s="186">
        <f t="shared" si="17"/>
        <v>1</v>
      </c>
      <c r="AO64" s="186">
        <f t="shared" si="17"/>
        <v>1</v>
      </c>
      <c r="AP64" s="186">
        <f t="shared" si="17"/>
        <v>1</v>
      </c>
      <c r="AQ64" s="186">
        <f t="shared" si="17"/>
        <v>1</v>
      </c>
      <c r="AR64" s="186">
        <f t="shared" si="17"/>
        <v>1</v>
      </c>
      <c r="AS64" s="186">
        <f t="shared" si="17"/>
        <v>1</v>
      </c>
      <c r="AT64" s="186">
        <f t="shared" si="17"/>
        <v>1</v>
      </c>
      <c r="AU64" s="186">
        <f t="shared" si="17"/>
        <v>1</v>
      </c>
      <c r="AV64" s="186">
        <f t="shared" si="17"/>
        <v>1</v>
      </c>
      <c r="AW64" s="186">
        <f t="shared" si="17"/>
        <v>1</v>
      </c>
      <c r="AX64" s="186">
        <f t="shared" si="17"/>
        <v>1</v>
      </c>
      <c r="AY64" s="186">
        <f t="shared" si="17"/>
        <v>1</v>
      </c>
      <c r="AZ64" s="186">
        <f t="shared" si="17"/>
        <v>1</v>
      </c>
      <c r="BA64" s="186">
        <f t="shared" si="17"/>
        <v>1</v>
      </c>
      <c r="BB64" s="186">
        <f t="shared" si="17"/>
        <v>1</v>
      </c>
      <c r="BC64" s="186">
        <f t="shared" si="17"/>
        <v>1</v>
      </c>
      <c r="BD64" s="186">
        <f t="shared" si="17"/>
        <v>1</v>
      </c>
      <c r="BE64" s="186">
        <f t="shared" si="17"/>
        <v>1</v>
      </c>
      <c r="BF64" s="186">
        <f t="shared" si="17"/>
        <v>1</v>
      </c>
      <c r="BG64" s="186">
        <f t="shared" si="17"/>
        <v>1</v>
      </c>
      <c r="BH64" s="186">
        <f t="shared" si="17"/>
        <v>1</v>
      </c>
      <c r="BI64" s="186">
        <f t="shared" si="17"/>
        <v>1</v>
      </c>
      <c r="BJ64" s="186">
        <f t="shared" si="17"/>
        <v>1</v>
      </c>
      <c r="BK64" s="186">
        <f t="shared" si="17"/>
        <v>1</v>
      </c>
      <c r="BL64" s="186">
        <f t="shared" si="17"/>
        <v>1</v>
      </c>
      <c r="BM64" s="186">
        <f t="shared" si="17"/>
        <v>1</v>
      </c>
      <c r="BN64" s="186">
        <f t="shared" si="17"/>
        <v>1</v>
      </c>
      <c r="BO64" s="186">
        <f t="shared" si="16"/>
        <v>1</v>
      </c>
      <c r="BP64" s="186">
        <f t="shared" si="16"/>
        <v>1</v>
      </c>
      <c r="BQ64" s="186">
        <f t="shared" si="16"/>
        <v>1</v>
      </c>
      <c r="BR64" s="186">
        <f t="shared" si="16"/>
        <v>1</v>
      </c>
      <c r="BS64" s="186">
        <f t="shared" si="16"/>
        <v>1</v>
      </c>
      <c r="BT64" s="186">
        <f t="shared" si="16"/>
        <v>1</v>
      </c>
      <c r="BU64" s="186">
        <f t="shared" si="16"/>
        <v>1</v>
      </c>
      <c r="BV64" s="186">
        <f t="shared" si="16"/>
        <v>1</v>
      </c>
      <c r="BW64" s="186">
        <f t="shared" si="16"/>
        <v>1</v>
      </c>
      <c r="BX64" s="186">
        <f t="shared" si="16"/>
        <v>1</v>
      </c>
      <c r="BY64" s="186">
        <f t="shared" si="16"/>
        <v>0</v>
      </c>
      <c r="BZ64" s="186">
        <f t="shared" si="16"/>
        <v>0</v>
      </c>
      <c r="CA64" s="186">
        <f t="shared" si="16"/>
        <v>0</v>
      </c>
      <c r="CB64" s="186">
        <f t="shared" si="16"/>
        <v>0</v>
      </c>
      <c r="CC64" s="186">
        <f t="shared" si="16"/>
        <v>0</v>
      </c>
      <c r="CD64" s="186">
        <f t="shared" si="16"/>
        <v>0</v>
      </c>
      <c r="CE64" s="186">
        <f t="shared" si="16"/>
        <v>0</v>
      </c>
      <c r="CF64" s="186">
        <f t="shared" si="16"/>
        <v>0</v>
      </c>
      <c r="CG64" s="186">
        <f t="shared" si="16"/>
        <v>0</v>
      </c>
      <c r="CH64" s="186" t="s">
        <v>140</v>
      </c>
    </row>
    <row r="65" spans="1:86">
      <c r="A65" s="186">
        <v>2048</v>
      </c>
      <c r="B65" s="186">
        <f t="shared" si="6"/>
        <v>0</v>
      </c>
      <c r="C65" s="186">
        <f t="shared" si="17"/>
        <v>0</v>
      </c>
      <c r="D65" s="186">
        <f t="shared" si="17"/>
        <v>0</v>
      </c>
      <c r="E65" s="186">
        <f t="shared" si="17"/>
        <v>0</v>
      </c>
      <c r="F65" s="186">
        <f t="shared" si="17"/>
        <v>0</v>
      </c>
      <c r="G65" s="186">
        <f t="shared" si="17"/>
        <v>0</v>
      </c>
      <c r="H65" s="186">
        <f t="shared" si="17"/>
        <v>0</v>
      </c>
      <c r="I65" s="186">
        <f t="shared" si="17"/>
        <v>0</v>
      </c>
      <c r="J65" s="186">
        <f t="shared" si="17"/>
        <v>0</v>
      </c>
      <c r="K65" s="186">
        <f t="shared" si="17"/>
        <v>0</v>
      </c>
      <c r="L65" s="186">
        <f t="shared" si="17"/>
        <v>0</v>
      </c>
      <c r="M65" s="186">
        <f t="shared" si="17"/>
        <v>0</v>
      </c>
      <c r="N65" s="186">
        <f t="shared" si="17"/>
        <v>0</v>
      </c>
      <c r="O65" s="186">
        <f t="shared" si="17"/>
        <v>0</v>
      </c>
      <c r="P65" s="186">
        <f t="shared" si="17"/>
        <v>0</v>
      </c>
      <c r="Q65" s="186">
        <f t="shared" si="17"/>
        <v>0</v>
      </c>
      <c r="R65" s="186">
        <f t="shared" si="17"/>
        <v>0</v>
      </c>
      <c r="S65" s="186">
        <f t="shared" si="17"/>
        <v>0</v>
      </c>
      <c r="T65" s="186">
        <f t="shared" si="17"/>
        <v>0</v>
      </c>
      <c r="U65" s="186">
        <f t="shared" si="17"/>
        <v>0</v>
      </c>
      <c r="V65" s="186">
        <f t="shared" si="17"/>
        <v>0</v>
      </c>
      <c r="W65" s="186">
        <f t="shared" si="17"/>
        <v>0</v>
      </c>
      <c r="X65" s="186">
        <f t="shared" si="17"/>
        <v>0</v>
      </c>
      <c r="Y65" s="186">
        <f t="shared" si="17"/>
        <v>0</v>
      </c>
      <c r="Z65" s="186">
        <f t="shared" si="17"/>
        <v>0</v>
      </c>
      <c r="AA65" s="186">
        <f t="shared" si="17"/>
        <v>0</v>
      </c>
      <c r="AB65" s="186">
        <f t="shared" si="17"/>
        <v>0</v>
      </c>
      <c r="AC65" s="186">
        <f t="shared" si="17"/>
        <v>0</v>
      </c>
      <c r="AD65" s="186">
        <f t="shared" si="17"/>
        <v>0</v>
      </c>
      <c r="AE65" s="186">
        <f t="shared" si="17"/>
        <v>0</v>
      </c>
      <c r="AF65" s="186">
        <f t="shared" si="17"/>
        <v>0</v>
      </c>
      <c r="AG65" s="186">
        <f t="shared" si="17"/>
        <v>1</v>
      </c>
      <c r="AH65" s="186">
        <f t="shared" si="17"/>
        <v>1</v>
      </c>
      <c r="AI65" s="186">
        <f t="shared" si="17"/>
        <v>1</v>
      </c>
      <c r="AJ65" s="186">
        <f t="shared" si="17"/>
        <v>1</v>
      </c>
      <c r="AK65" s="186">
        <f t="shared" si="17"/>
        <v>1</v>
      </c>
      <c r="AL65" s="186">
        <f t="shared" si="17"/>
        <v>1</v>
      </c>
      <c r="AM65" s="186">
        <f t="shared" si="17"/>
        <v>1</v>
      </c>
      <c r="AN65" s="186">
        <f t="shared" si="17"/>
        <v>1</v>
      </c>
      <c r="AO65" s="186">
        <f t="shared" si="17"/>
        <v>1</v>
      </c>
      <c r="AP65" s="186">
        <f t="shared" si="17"/>
        <v>1</v>
      </c>
      <c r="AQ65" s="186">
        <f t="shared" si="17"/>
        <v>1</v>
      </c>
      <c r="AR65" s="186">
        <f t="shared" si="17"/>
        <v>1</v>
      </c>
      <c r="AS65" s="186">
        <f t="shared" si="17"/>
        <v>1</v>
      </c>
      <c r="AT65" s="186">
        <f t="shared" si="17"/>
        <v>1</v>
      </c>
      <c r="AU65" s="186">
        <f t="shared" si="17"/>
        <v>1</v>
      </c>
      <c r="AV65" s="186">
        <f t="shared" si="17"/>
        <v>1</v>
      </c>
      <c r="AW65" s="186">
        <f t="shared" si="17"/>
        <v>1</v>
      </c>
      <c r="AX65" s="186">
        <f t="shared" si="17"/>
        <v>1</v>
      </c>
      <c r="AY65" s="186">
        <f t="shared" si="17"/>
        <v>1</v>
      </c>
      <c r="AZ65" s="186">
        <f t="shared" si="17"/>
        <v>1</v>
      </c>
      <c r="BA65" s="186">
        <f t="shared" si="17"/>
        <v>1</v>
      </c>
      <c r="BB65" s="186">
        <f t="shared" si="17"/>
        <v>1</v>
      </c>
      <c r="BC65" s="186">
        <f t="shared" si="17"/>
        <v>1</v>
      </c>
      <c r="BD65" s="186">
        <f t="shared" si="17"/>
        <v>1</v>
      </c>
      <c r="BE65" s="186">
        <f t="shared" si="17"/>
        <v>1</v>
      </c>
      <c r="BF65" s="186">
        <f t="shared" si="17"/>
        <v>1</v>
      </c>
      <c r="BG65" s="186">
        <f t="shared" si="17"/>
        <v>1</v>
      </c>
      <c r="BH65" s="186">
        <f t="shared" si="17"/>
        <v>1</v>
      </c>
      <c r="BI65" s="186">
        <f t="shared" si="17"/>
        <v>1</v>
      </c>
      <c r="BJ65" s="186">
        <f t="shared" si="17"/>
        <v>1</v>
      </c>
      <c r="BK65" s="186">
        <f t="shared" si="17"/>
        <v>1</v>
      </c>
      <c r="BL65" s="186">
        <f t="shared" si="17"/>
        <v>1</v>
      </c>
      <c r="BM65" s="186">
        <f t="shared" si="17"/>
        <v>1</v>
      </c>
      <c r="BN65" s="186">
        <f t="shared" si="17"/>
        <v>1</v>
      </c>
      <c r="BO65" s="186">
        <f t="shared" si="16"/>
        <v>1</v>
      </c>
      <c r="BP65" s="186">
        <f t="shared" si="16"/>
        <v>1</v>
      </c>
      <c r="BQ65" s="186">
        <f t="shared" si="16"/>
        <v>1</v>
      </c>
      <c r="BR65" s="186">
        <f t="shared" si="16"/>
        <v>1</v>
      </c>
      <c r="BS65" s="186">
        <f t="shared" si="16"/>
        <v>1</v>
      </c>
      <c r="BT65" s="186">
        <f t="shared" si="16"/>
        <v>1</v>
      </c>
      <c r="BU65" s="186">
        <f t="shared" si="16"/>
        <v>1</v>
      </c>
      <c r="BV65" s="186">
        <f t="shared" si="16"/>
        <v>1</v>
      </c>
      <c r="BW65" s="186">
        <f t="shared" si="16"/>
        <v>1</v>
      </c>
      <c r="BX65" s="186">
        <f t="shared" si="16"/>
        <v>1</v>
      </c>
      <c r="BY65" s="186">
        <f t="shared" si="16"/>
        <v>1</v>
      </c>
      <c r="BZ65" s="186">
        <f t="shared" si="16"/>
        <v>0</v>
      </c>
      <c r="CA65" s="186">
        <f t="shared" si="16"/>
        <v>0</v>
      </c>
      <c r="CB65" s="186">
        <f t="shared" si="16"/>
        <v>0</v>
      </c>
      <c r="CC65" s="186">
        <f t="shared" si="16"/>
        <v>0</v>
      </c>
      <c r="CD65" s="186">
        <f t="shared" si="16"/>
        <v>0</v>
      </c>
      <c r="CE65" s="186">
        <f t="shared" si="16"/>
        <v>0</v>
      </c>
      <c r="CF65" s="186">
        <f t="shared" si="16"/>
        <v>0</v>
      </c>
      <c r="CG65" s="186">
        <f t="shared" si="16"/>
        <v>0</v>
      </c>
      <c r="CH65" s="186" t="s">
        <v>140</v>
      </c>
    </row>
    <row r="66" spans="1:86">
      <c r="A66" s="186">
        <v>2049</v>
      </c>
      <c r="B66" s="186">
        <f t="shared" si="6"/>
        <v>0</v>
      </c>
      <c r="C66" s="186">
        <f t="shared" si="17"/>
        <v>0</v>
      </c>
      <c r="D66" s="186">
        <f t="shared" si="17"/>
        <v>0</v>
      </c>
      <c r="E66" s="186">
        <f t="shared" si="17"/>
        <v>0</v>
      </c>
      <c r="F66" s="186">
        <f t="shared" si="17"/>
        <v>0</v>
      </c>
      <c r="G66" s="186">
        <f t="shared" si="17"/>
        <v>0</v>
      </c>
      <c r="H66" s="186">
        <f t="shared" si="17"/>
        <v>0</v>
      </c>
      <c r="I66" s="186">
        <f t="shared" si="17"/>
        <v>0</v>
      </c>
      <c r="J66" s="186">
        <f t="shared" si="17"/>
        <v>0</v>
      </c>
      <c r="K66" s="186">
        <f t="shared" si="17"/>
        <v>0</v>
      </c>
      <c r="L66" s="186">
        <f t="shared" si="17"/>
        <v>0</v>
      </c>
      <c r="M66" s="186">
        <f t="shared" si="17"/>
        <v>0</v>
      </c>
      <c r="N66" s="186">
        <f t="shared" si="17"/>
        <v>0</v>
      </c>
      <c r="O66" s="186">
        <f t="shared" si="17"/>
        <v>0</v>
      </c>
      <c r="P66" s="186">
        <f t="shared" si="17"/>
        <v>0</v>
      </c>
      <c r="Q66" s="186">
        <f t="shared" si="17"/>
        <v>0</v>
      </c>
      <c r="R66" s="186">
        <f t="shared" si="17"/>
        <v>0</v>
      </c>
      <c r="S66" s="186">
        <f t="shared" si="17"/>
        <v>0</v>
      </c>
      <c r="T66" s="186">
        <f t="shared" si="17"/>
        <v>0</v>
      </c>
      <c r="U66" s="186">
        <f t="shared" si="17"/>
        <v>0</v>
      </c>
      <c r="V66" s="186">
        <f t="shared" si="17"/>
        <v>0</v>
      </c>
      <c r="W66" s="186">
        <f t="shared" si="17"/>
        <v>0</v>
      </c>
      <c r="X66" s="186">
        <f t="shared" si="17"/>
        <v>0</v>
      </c>
      <c r="Y66" s="186">
        <f t="shared" si="17"/>
        <v>0</v>
      </c>
      <c r="Z66" s="186">
        <f t="shared" si="17"/>
        <v>0</v>
      </c>
      <c r="AA66" s="186">
        <f t="shared" si="17"/>
        <v>0</v>
      </c>
      <c r="AB66" s="186">
        <f t="shared" si="17"/>
        <v>0</v>
      </c>
      <c r="AC66" s="186">
        <f t="shared" si="17"/>
        <v>0</v>
      </c>
      <c r="AD66" s="186">
        <f t="shared" si="17"/>
        <v>0</v>
      </c>
      <c r="AE66" s="186">
        <f t="shared" si="17"/>
        <v>0</v>
      </c>
      <c r="AF66" s="186">
        <f t="shared" si="17"/>
        <v>0</v>
      </c>
      <c r="AG66" s="186">
        <f t="shared" si="17"/>
        <v>0</v>
      </c>
      <c r="AH66" s="186">
        <f t="shared" si="17"/>
        <v>1</v>
      </c>
      <c r="AI66" s="186">
        <f t="shared" si="17"/>
        <v>1</v>
      </c>
      <c r="AJ66" s="186">
        <f t="shared" si="17"/>
        <v>1</v>
      </c>
      <c r="AK66" s="186">
        <f t="shared" si="17"/>
        <v>1</v>
      </c>
      <c r="AL66" s="186">
        <f t="shared" si="17"/>
        <v>1</v>
      </c>
      <c r="AM66" s="186">
        <f t="shared" si="17"/>
        <v>1</v>
      </c>
      <c r="AN66" s="186">
        <f t="shared" si="17"/>
        <v>1</v>
      </c>
      <c r="AO66" s="186">
        <f t="shared" si="17"/>
        <v>1</v>
      </c>
      <c r="AP66" s="186">
        <f t="shared" si="17"/>
        <v>1</v>
      </c>
      <c r="AQ66" s="186">
        <f t="shared" si="17"/>
        <v>1</v>
      </c>
      <c r="AR66" s="186">
        <f t="shared" si="17"/>
        <v>1</v>
      </c>
      <c r="AS66" s="186">
        <f t="shared" si="17"/>
        <v>1</v>
      </c>
      <c r="AT66" s="186">
        <f t="shared" si="17"/>
        <v>1</v>
      </c>
      <c r="AU66" s="186">
        <f t="shared" si="17"/>
        <v>1</v>
      </c>
      <c r="AV66" s="186">
        <f t="shared" si="17"/>
        <v>1</v>
      </c>
      <c r="AW66" s="186">
        <f t="shared" si="17"/>
        <v>1</v>
      </c>
      <c r="AX66" s="186">
        <f t="shared" si="17"/>
        <v>1</v>
      </c>
      <c r="AY66" s="186">
        <f t="shared" si="17"/>
        <v>1</v>
      </c>
      <c r="AZ66" s="186">
        <f t="shared" si="17"/>
        <v>1</v>
      </c>
      <c r="BA66" s="186">
        <f t="shared" si="17"/>
        <v>1</v>
      </c>
      <c r="BB66" s="186">
        <f t="shared" si="17"/>
        <v>1</v>
      </c>
      <c r="BC66" s="186">
        <f t="shared" si="17"/>
        <v>1</v>
      </c>
      <c r="BD66" s="186">
        <f t="shared" si="17"/>
        <v>1</v>
      </c>
      <c r="BE66" s="186">
        <f t="shared" si="17"/>
        <v>1</v>
      </c>
      <c r="BF66" s="186">
        <f t="shared" si="17"/>
        <v>1</v>
      </c>
      <c r="BG66" s="186">
        <f t="shared" si="17"/>
        <v>1</v>
      </c>
      <c r="BH66" s="186">
        <f t="shared" si="17"/>
        <v>1</v>
      </c>
      <c r="BI66" s="186">
        <f t="shared" si="17"/>
        <v>1</v>
      </c>
      <c r="BJ66" s="186">
        <f t="shared" si="17"/>
        <v>1</v>
      </c>
      <c r="BK66" s="186">
        <f t="shared" si="17"/>
        <v>1</v>
      </c>
      <c r="BL66" s="186">
        <f t="shared" si="17"/>
        <v>1</v>
      </c>
      <c r="BM66" s="186">
        <f t="shared" si="17"/>
        <v>1</v>
      </c>
      <c r="BN66" s="186">
        <f t="shared" ref="BN66:CG69" si="18">IF(AND($A66+$E$13&gt;=BN$18,BN$18&gt;$A66),1,0)</f>
        <v>1</v>
      </c>
      <c r="BO66" s="186">
        <f t="shared" si="18"/>
        <v>1</v>
      </c>
      <c r="BP66" s="186">
        <f t="shared" si="18"/>
        <v>1</v>
      </c>
      <c r="BQ66" s="186">
        <f t="shared" si="18"/>
        <v>1</v>
      </c>
      <c r="BR66" s="186">
        <f t="shared" si="18"/>
        <v>1</v>
      </c>
      <c r="BS66" s="186">
        <f t="shared" si="18"/>
        <v>1</v>
      </c>
      <c r="BT66" s="186">
        <f t="shared" si="18"/>
        <v>1</v>
      </c>
      <c r="BU66" s="186">
        <f t="shared" si="18"/>
        <v>1</v>
      </c>
      <c r="BV66" s="186">
        <f t="shared" si="18"/>
        <v>1</v>
      </c>
      <c r="BW66" s="186">
        <f t="shared" si="18"/>
        <v>1</v>
      </c>
      <c r="BX66" s="186">
        <f t="shared" si="18"/>
        <v>1</v>
      </c>
      <c r="BY66" s="186">
        <f t="shared" si="18"/>
        <v>1</v>
      </c>
      <c r="BZ66" s="186">
        <f t="shared" si="18"/>
        <v>1</v>
      </c>
      <c r="CA66" s="186">
        <f t="shared" si="18"/>
        <v>0</v>
      </c>
      <c r="CB66" s="186">
        <f t="shared" si="18"/>
        <v>0</v>
      </c>
      <c r="CC66" s="186">
        <f t="shared" si="18"/>
        <v>0</v>
      </c>
      <c r="CD66" s="186">
        <f t="shared" si="18"/>
        <v>0</v>
      </c>
      <c r="CE66" s="186">
        <f t="shared" si="18"/>
        <v>0</v>
      </c>
      <c r="CF66" s="186">
        <f t="shared" si="18"/>
        <v>0</v>
      </c>
      <c r="CG66" s="186">
        <f t="shared" si="18"/>
        <v>0</v>
      </c>
      <c r="CH66" s="186" t="s">
        <v>140</v>
      </c>
    </row>
    <row r="67" spans="1:86">
      <c r="A67" s="186">
        <v>2050</v>
      </c>
      <c r="B67" s="186">
        <f t="shared" si="6"/>
        <v>0</v>
      </c>
      <c r="C67" s="186">
        <f t="shared" ref="C67:BN70" si="19">IF(AND($A67+$E$13&gt;=C$18,C$18&gt;$A67),1,0)</f>
        <v>0</v>
      </c>
      <c r="D67" s="186">
        <f t="shared" si="19"/>
        <v>0</v>
      </c>
      <c r="E67" s="186">
        <f t="shared" si="19"/>
        <v>0</v>
      </c>
      <c r="F67" s="186">
        <f t="shared" si="19"/>
        <v>0</v>
      </c>
      <c r="G67" s="186">
        <f t="shared" si="19"/>
        <v>0</v>
      </c>
      <c r="H67" s="186">
        <f t="shared" si="19"/>
        <v>0</v>
      </c>
      <c r="I67" s="186">
        <f t="shared" si="19"/>
        <v>0</v>
      </c>
      <c r="J67" s="186">
        <f t="shared" si="19"/>
        <v>0</v>
      </c>
      <c r="K67" s="186">
        <f t="shared" si="19"/>
        <v>0</v>
      </c>
      <c r="L67" s="186">
        <f t="shared" si="19"/>
        <v>0</v>
      </c>
      <c r="M67" s="186">
        <f t="shared" si="19"/>
        <v>0</v>
      </c>
      <c r="N67" s="186">
        <f t="shared" si="19"/>
        <v>0</v>
      </c>
      <c r="O67" s="186">
        <f t="shared" si="19"/>
        <v>0</v>
      </c>
      <c r="P67" s="186">
        <f t="shared" si="19"/>
        <v>0</v>
      </c>
      <c r="Q67" s="186">
        <f t="shared" si="19"/>
        <v>0</v>
      </c>
      <c r="R67" s="186">
        <f t="shared" si="19"/>
        <v>0</v>
      </c>
      <c r="S67" s="186">
        <f t="shared" si="19"/>
        <v>0</v>
      </c>
      <c r="T67" s="186">
        <f t="shared" si="19"/>
        <v>0</v>
      </c>
      <c r="U67" s="186">
        <f t="shared" si="19"/>
        <v>0</v>
      </c>
      <c r="V67" s="186">
        <f t="shared" si="19"/>
        <v>0</v>
      </c>
      <c r="W67" s="186">
        <f t="shared" si="19"/>
        <v>0</v>
      </c>
      <c r="X67" s="186">
        <f t="shared" si="19"/>
        <v>0</v>
      </c>
      <c r="Y67" s="186">
        <f t="shared" si="19"/>
        <v>0</v>
      </c>
      <c r="Z67" s="186">
        <f t="shared" si="19"/>
        <v>0</v>
      </c>
      <c r="AA67" s="186">
        <f t="shared" si="19"/>
        <v>0</v>
      </c>
      <c r="AB67" s="186">
        <f t="shared" si="19"/>
        <v>0</v>
      </c>
      <c r="AC67" s="186">
        <f t="shared" si="19"/>
        <v>0</v>
      </c>
      <c r="AD67" s="186">
        <f t="shared" si="19"/>
        <v>0</v>
      </c>
      <c r="AE67" s="186">
        <f t="shared" si="19"/>
        <v>0</v>
      </c>
      <c r="AF67" s="186">
        <f t="shared" si="19"/>
        <v>0</v>
      </c>
      <c r="AG67" s="186">
        <f t="shared" si="19"/>
        <v>0</v>
      </c>
      <c r="AH67" s="186">
        <f t="shared" si="19"/>
        <v>0</v>
      </c>
      <c r="AI67" s="186">
        <f t="shared" si="19"/>
        <v>1</v>
      </c>
      <c r="AJ67" s="186">
        <f t="shared" si="19"/>
        <v>1</v>
      </c>
      <c r="AK67" s="186">
        <f t="shared" si="19"/>
        <v>1</v>
      </c>
      <c r="AL67" s="186">
        <f t="shared" si="19"/>
        <v>1</v>
      </c>
      <c r="AM67" s="186">
        <f t="shared" si="19"/>
        <v>1</v>
      </c>
      <c r="AN67" s="186">
        <f t="shared" si="19"/>
        <v>1</v>
      </c>
      <c r="AO67" s="186">
        <f t="shared" si="19"/>
        <v>1</v>
      </c>
      <c r="AP67" s="186">
        <f t="shared" si="19"/>
        <v>1</v>
      </c>
      <c r="AQ67" s="186">
        <f t="shared" si="19"/>
        <v>1</v>
      </c>
      <c r="AR67" s="186">
        <f t="shared" si="19"/>
        <v>1</v>
      </c>
      <c r="AS67" s="186">
        <f t="shared" si="19"/>
        <v>1</v>
      </c>
      <c r="AT67" s="186">
        <f t="shared" si="19"/>
        <v>1</v>
      </c>
      <c r="AU67" s="186">
        <f t="shared" si="19"/>
        <v>1</v>
      </c>
      <c r="AV67" s="186">
        <f t="shared" si="19"/>
        <v>1</v>
      </c>
      <c r="AW67" s="186">
        <f t="shared" si="19"/>
        <v>1</v>
      </c>
      <c r="AX67" s="186">
        <f t="shared" si="19"/>
        <v>1</v>
      </c>
      <c r="AY67" s="186">
        <f t="shared" si="19"/>
        <v>1</v>
      </c>
      <c r="AZ67" s="186">
        <f t="shared" si="19"/>
        <v>1</v>
      </c>
      <c r="BA67" s="186">
        <f t="shared" si="19"/>
        <v>1</v>
      </c>
      <c r="BB67" s="186">
        <f t="shared" si="19"/>
        <v>1</v>
      </c>
      <c r="BC67" s="186">
        <f t="shared" si="19"/>
        <v>1</v>
      </c>
      <c r="BD67" s="186">
        <f t="shared" si="19"/>
        <v>1</v>
      </c>
      <c r="BE67" s="186">
        <f t="shared" si="19"/>
        <v>1</v>
      </c>
      <c r="BF67" s="186">
        <f t="shared" si="19"/>
        <v>1</v>
      </c>
      <c r="BG67" s="186">
        <f t="shared" si="19"/>
        <v>1</v>
      </c>
      <c r="BH67" s="186">
        <f t="shared" si="19"/>
        <v>1</v>
      </c>
      <c r="BI67" s="186">
        <f t="shared" si="19"/>
        <v>1</v>
      </c>
      <c r="BJ67" s="186">
        <f t="shared" si="19"/>
        <v>1</v>
      </c>
      <c r="BK67" s="186">
        <f t="shared" si="19"/>
        <v>1</v>
      </c>
      <c r="BL67" s="186">
        <f t="shared" si="19"/>
        <v>1</v>
      </c>
      <c r="BM67" s="186">
        <f t="shared" si="19"/>
        <v>1</v>
      </c>
      <c r="BN67" s="186">
        <f t="shared" si="19"/>
        <v>1</v>
      </c>
      <c r="BO67" s="186">
        <f t="shared" si="18"/>
        <v>1</v>
      </c>
      <c r="BP67" s="186">
        <f t="shared" si="18"/>
        <v>1</v>
      </c>
      <c r="BQ67" s="186">
        <f t="shared" si="18"/>
        <v>1</v>
      </c>
      <c r="BR67" s="186">
        <f t="shared" si="18"/>
        <v>1</v>
      </c>
      <c r="BS67" s="186">
        <f t="shared" si="18"/>
        <v>1</v>
      </c>
      <c r="BT67" s="186">
        <f t="shared" si="18"/>
        <v>1</v>
      </c>
      <c r="BU67" s="186">
        <f t="shared" si="18"/>
        <v>1</v>
      </c>
      <c r="BV67" s="186">
        <f t="shared" si="18"/>
        <v>1</v>
      </c>
      <c r="BW67" s="186">
        <f t="shared" si="18"/>
        <v>1</v>
      </c>
      <c r="BX67" s="186">
        <f t="shared" si="18"/>
        <v>1</v>
      </c>
      <c r="BY67" s="186">
        <f t="shared" si="18"/>
        <v>1</v>
      </c>
      <c r="BZ67" s="186">
        <f t="shared" si="18"/>
        <v>1</v>
      </c>
      <c r="CA67" s="186">
        <f t="shared" si="18"/>
        <v>1</v>
      </c>
      <c r="CB67" s="186">
        <f t="shared" si="18"/>
        <v>0</v>
      </c>
      <c r="CC67" s="186">
        <f t="shared" si="18"/>
        <v>0</v>
      </c>
      <c r="CD67" s="186">
        <f t="shared" si="18"/>
        <v>0</v>
      </c>
      <c r="CE67" s="186">
        <f t="shared" si="18"/>
        <v>0</v>
      </c>
      <c r="CF67" s="186">
        <f t="shared" si="18"/>
        <v>0</v>
      </c>
      <c r="CG67" s="186">
        <f t="shared" si="18"/>
        <v>0</v>
      </c>
      <c r="CH67" s="186" t="s">
        <v>140</v>
      </c>
    </row>
    <row r="68" spans="1:86">
      <c r="A68" s="186">
        <v>2051</v>
      </c>
      <c r="B68" s="186">
        <f t="shared" si="6"/>
        <v>0</v>
      </c>
      <c r="C68" s="186">
        <f t="shared" si="19"/>
        <v>0</v>
      </c>
      <c r="D68" s="186">
        <f t="shared" si="19"/>
        <v>0</v>
      </c>
      <c r="E68" s="186">
        <f t="shared" si="19"/>
        <v>0</v>
      </c>
      <c r="F68" s="186">
        <f t="shared" si="19"/>
        <v>0</v>
      </c>
      <c r="G68" s="186">
        <f t="shared" si="19"/>
        <v>0</v>
      </c>
      <c r="H68" s="186">
        <f t="shared" si="19"/>
        <v>0</v>
      </c>
      <c r="I68" s="186">
        <f t="shared" si="19"/>
        <v>0</v>
      </c>
      <c r="J68" s="186">
        <f t="shared" si="19"/>
        <v>0</v>
      </c>
      <c r="K68" s="186">
        <f t="shared" si="19"/>
        <v>0</v>
      </c>
      <c r="L68" s="186">
        <f t="shared" si="19"/>
        <v>0</v>
      </c>
      <c r="M68" s="186">
        <f t="shared" si="19"/>
        <v>0</v>
      </c>
      <c r="N68" s="186">
        <f t="shared" si="19"/>
        <v>0</v>
      </c>
      <c r="O68" s="186">
        <f t="shared" si="19"/>
        <v>0</v>
      </c>
      <c r="P68" s="186">
        <f t="shared" si="19"/>
        <v>0</v>
      </c>
      <c r="Q68" s="186">
        <f t="shared" si="19"/>
        <v>0</v>
      </c>
      <c r="R68" s="186">
        <f t="shared" si="19"/>
        <v>0</v>
      </c>
      <c r="S68" s="186">
        <f t="shared" si="19"/>
        <v>0</v>
      </c>
      <c r="T68" s="186">
        <f t="shared" si="19"/>
        <v>0</v>
      </c>
      <c r="U68" s="186">
        <f t="shared" si="19"/>
        <v>0</v>
      </c>
      <c r="V68" s="186">
        <f t="shared" si="19"/>
        <v>0</v>
      </c>
      <c r="W68" s="186">
        <f t="shared" si="19"/>
        <v>0</v>
      </c>
      <c r="X68" s="186">
        <f t="shared" si="19"/>
        <v>0</v>
      </c>
      <c r="Y68" s="186">
        <f t="shared" si="19"/>
        <v>0</v>
      </c>
      <c r="Z68" s="186">
        <f t="shared" si="19"/>
        <v>0</v>
      </c>
      <c r="AA68" s="186">
        <f t="shared" si="19"/>
        <v>0</v>
      </c>
      <c r="AB68" s="186">
        <f t="shared" si="19"/>
        <v>0</v>
      </c>
      <c r="AC68" s="186">
        <f t="shared" si="19"/>
        <v>0</v>
      </c>
      <c r="AD68" s="186">
        <f t="shared" si="19"/>
        <v>0</v>
      </c>
      <c r="AE68" s="186">
        <f t="shared" si="19"/>
        <v>0</v>
      </c>
      <c r="AF68" s="186">
        <f t="shared" si="19"/>
        <v>0</v>
      </c>
      <c r="AG68" s="186">
        <f t="shared" si="19"/>
        <v>0</v>
      </c>
      <c r="AH68" s="186">
        <f t="shared" si="19"/>
        <v>0</v>
      </c>
      <c r="AI68" s="186">
        <f t="shared" si="19"/>
        <v>0</v>
      </c>
      <c r="AJ68" s="186">
        <f t="shared" si="19"/>
        <v>1</v>
      </c>
      <c r="AK68" s="186">
        <f t="shared" si="19"/>
        <v>1</v>
      </c>
      <c r="AL68" s="186">
        <f t="shared" si="19"/>
        <v>1</v>
      </c>
      <c r="AM68" s="186">
        <f t="shared" si="19"/>
        <v>1</v>
      </c>
      <c r="AN68" s="186">
        <f t="shared" si="19"/>
        <v>1</v>
      </c>
      <c r="AO68" s="186">
        <f t="shared" si="19"/>
        <v>1</v>
      </c>
      <c r="AP68" s="186">
        <f t="shared" si="19"/>
        <v>1</v>
      </c>
      <c r="AQ68" s="186">
        <f t="shared" si="19"/>
        <v>1</v>
      </c>
      <c r="AR68" s="186">
        <f t="shared" si="19"/>
        <v>1</v>
      </c>
      <c r="AS68" s="186">
        <f t="shared" si="19"/>
        <v>1</v>
      </c>
      <c r="AT68" s="186">
        <f t="shared" si="19"/>
        <v>1</v>
      </c>
      <c r="AU68" s="186">
        <f t="shared" si="19"/>
        <v>1</v>
      </c>
      <c r="AV68" s="186">
        <f t="shared" si="19"/>
        <v>1</v>
      </c>
      <c r="AW68" s="186">
        <f t="shared" si="19"/>
        <v>1</v>
      </c>
      <c r="AX68" s="186">
        <f t="shared" si="19"/>
        <v>1</v>
      </c>
      <c r="AY68" s="186">
        <f t="shared" si="19"/>
        <v>1</v>
      </c>
      <c r="AZ68" s="186">
        <f t="shared" si="19"/>
        <v>1</v>
      </c>
      <c r="BA68" s="186">
        <f t="shared" si="19"/>
        <v>1</v>
      </c>
      <c r="BB68" s="186">
        <f t="shared" si="19"/>
        <v>1</v>
      </c>
      <c r="BC68" s="186">
        <f t="shared" si="19"/>
        <v>1</v>
      </c>
      <c r="BD68" s="186">
        <f t="shared" si="19"/>
        <v>1</v>
      </c>
      <c r="BE68" s="186">
        <f t="shared" si="19"/>
        <v>1</v>
      </c>
      <c r="BF68" s="186">
        <f t="shared" si="19"/>
        <v>1</v>
      </c>
      <c r="BG68" s="186">
        <f t="shared" si="19"/>
        <v>1</v>
      </c>
      <c r="BH68" s="186">
        <f t="shared" si="19"/>
        <v>1</v>
      </c>
      <c r="BI68" s="186">
        <f t="shared" si="19"/>
        <v>1</v>
      </c>
      <c r="BJ68" s="186">
        <f t="shared" si="19"/>
        <v>1</v>
      </c>
      <c r="BK68" s="186">
        <f t="shared" si="19"/>
        <v>1</v>
      </c>
      <c r="BL68" s="186">
        <f t="shared" si="19"/>
        <v>1</v>
      </c>
      <c r="BM68" s="186">
        <f t="shared" si="19"/>
        <v>1</v>
      </c>
      <c r="BN68" s="186">
        <f t="shared" si="19"/>
        <v>1</v>
      </c>
      <c r="BO68" s="186">
        <f t="shared" si="18"/>
        <v>1</v>
      </c>
      <c r="BP68" s="186">
        <f t="shared" si="18"/>
        <v>1</v>
      </c>
      <c r="BQ68" s="186">
        <f t="shared" si="18"/>
        <v>1</v>
      </c>
      <c r="BR68" s="186">
        <f t="shared" si="18"/>
        <v>1</v>
      </c>
      <c r="BS68" s="186">
        <f t="shared" si="18"/>
        <v>1</v>
      </c>
      <c r="BT68" s="186">
        <f t="shared" si="18"/>
        <v>1</v>
      </c>
      <c r="BU68" s="186">
        <f t="shared" si="18"/>
        <v>1</v>
      </c>
      <c r="BV68" s="186">
        <f t="shared" si="18"/>
        <v>1</v>
      </c>
      <c r="BW68" s="186">
        <f t="shared" si="18"/>
        <v>1</v>
      </c>
      <c r="BX68" s="186">
        <f t="shared" si="18"/>
        <v>1</v>
      </c>
      <c r="BY68" s="186">
        <f t="shared" si="18"/>
        <v>1</v>
      </c>
      <c r="BZ68" s="186">
        <f t="shared" si="18"/>
        <v>1</v>
      </c>
      <c r="CA68" s="186">
        <f t="shared" si="18"/>
        <v>1</v>
      </c>
      <c r="CB68" s="186">
        <f t="shared" si="18"/>
        <v>1</v>
      </c>
      <c r="CC68" s="186">
        <f t="shared" si="18"/>
        <v>0</v>
      </c>
      <c r="CD68" s="186">
        <f t="shared" si="18"/>
        <v>0</v>
      </c>
      <c r="CE68" s="186">
        <f t="shared" si="18"/>
        <v>0</v>
      </c>
      <c r="CF68" s="186">
        <f t="shared" si="18"/>
        <v>0</v>
      </c>
      <c r="CG68" s="186">
        <f t="shared" si="18"/>
        <v>0</v>
      </c>
      <c r="CH68" s="186" t="s">
        <v>140</v>
      </c>
    </row>
    <row r="69" spans="1:86">
      <c r="A69" s="186">
        <v>2052</v>
      </c>
      <c r="B69" s="186">
        <f t="shared" si="6"/>
        <v>0</v>
      </c>
      <c r="C69" s="186">
        <f t="shared" si="19"/>
        <v>0</v>
      </c>
      <c r="D69" s="186">
        <f t="shared" si="19"/>
        <v>0</v>
      </c>
      <c r="E69" s="186">
        <f t="shared" si="19"/>
        <v>0</v>
      </c>
      <c r="F69" s="186">
        <f t="shared" si="19"/>
        <v>0</v>
      </c>
      <c r="G69" s="186">
        <f t="shared" si="19"/>
        <v>0</v>
      </c>
      <c r="H69" s="186">
        <f t="shared" si="19"/>
        <v>0</v>
      </c>
      <c r="I69" s="186">
        <f t="shared" si="19"/>
        <v>0</v>
      </c>
      <c r="J69" s="186">
        <f t="shared" si="19"/>
        <v>0</v>
      </c>
      <c r="K69" s="186">
        <f t="shared" si="19"/>
        <v>0</v>
      </c>
      <c r="L69" s="186">
        <f t="shared" si="19"/>
        <v>0</v>
      </c>
      <c r="M69" s="186">
        <f t="shared" si="19"/>
        <v>0</v>
      </c>
      <c r="N69" s="186">
        <f t="shared" si="19"/>
        <v>0</v>
      </c>
      <c r="O69" s="186">
        <f t="shared" si="19"/>
        <v>0</v>
      </c>
      <c r="P69" s="186">
        <f t="shared" si="19"/>
        <v>0</v>
      </c>
      <c r="Q69" s="186">
        <f t="shared" si="19"/>
        <v>0</v>
      </c>
      <c r="R69" s="186">
        <f t="shared" si="19"/>
        <v>0</v>
      </c>
      <c r="S69" s="186">
        <f t="shared" si="19"/>
        <v>0</v>
      </c>
      <c r="T69" s="186">
        <f t="shared" si="19"/>
        <v>0</v>
      </c>
      <c r="U69" s="186">
        <f t="shared" si="19"/>
        <v>0</v>
      </c>
      <c r="V69" s="186">
        <f t="shared" si="19"/>
        <v>0</v>
      </c>
      <c r="W69" s="186">
        <f t="shared" si="19"/>
        <v>0</v>
      </c>
      <c r="X69" s="186">
        <f t="shared" si="19"/>
        <v>0</v>
      </c>
      <c r="Y69" s="186">
        <f t="shared" si="19"/>
        <v>0</v>
      </c>
      <c r="Z69" s="186">
        <f t="shared" si="19"/>
        <v>0</v>
      </c>
      <c r="AA69" s="186">
        <f t="shared" si="19"/>
        <v>0</v>
      </c>
      <c r="AB69" s="186">
        <f t="shared" si="19"/>
        <v>0</v>
      </c>
      <c r="AC69" s="186">
        <f t="shared" si="19"/>
        <v>0</v>
      </c>
      <c r="AD69" s="186">
        <f t="shared" si="19"/>
        <v>0</v>
      </c>
      <c r="AE69" s="186">
        <f t="shared" si="19"/>
        <v>0</v>
      </c>
      <c r="AF69" s="186">
        <f t="shared" si="19"/>
        <v>0</v>
      </c>
      <c r="AG69" s="186">
        <f t="shared" si="19"/>
        <v>0</v>
      </c>
      <c r="AH69" s="186">
        <f t="shared" si="19"/>
        <v>0</v>
      </c>
      <c r="AI69" s="186">
        <f t="shared" si="19"/>
        <v>0</v>
      </c>
      <c r="AJ69" s="186">
        <f t="shared" si="19"/>
        <v>0</v>
      </c>
      <c r="AK69" s="186">
        <f t="shared" si="19"/>
        <v>1</v>
      </c>
      <c r="AL69" s="186">
        <f t="shared" si="19"/>
        <v>1</v>
      </c>
      <c r="AM69" s="186">
        <f t="shared" si="19"/>
        <v>1</v>
      </c>
      <c r="AN69" s="186">
        <f t="shared" si="19"/>
        <v>1</v>
      </c>
      <c r="AO69" s="186">
        <f t="shared" si="19"/>
        <v>1</v>
      </c>
      <c r="AP69" s="186">
        <f t="shared" si="19"/>
        <v>1</v>
      </c>
      <c r="AQ69" s="186">
        <f t="shared" si="19"/>
        <v>1</v>
      </c>
      <c r="AR69" s="186">
        <f t="shared" si="19"/>
        <v>1</v>
      </c>
      <c r="AS69" s="186">
        <f t="shared" si="19"/>
        <v>1</v>
      </c>
      <c r="AT69" s="186">
        <f t="shared" si="19"/>
        <v>1</v>
      </c>
      <c r="AU69" s="186">
        <f t="shared" si="19"/>
        <v>1</v>
      </c>
      <c r="AV69" s="186">
        <f t="shared" si="19"/>
        <v>1</v>
      </c>
      <c r="AW69" s="186">
        <f t="shared" si="19"/>
        <v>1</v>
      </c>
      <c r="AX69" s="186">
        <f t="shared" si="19"/>
        <v>1</v>
      </c>
      <c r="AY69" s="186">
        <f t="shared" si="19"/>
        <v>1</v>
      </c>
      <c r="AZ69" s="186">
        <f t="shared" si="19"/>
        <v>1</v>
      </c>
      <c r="BA69" s="186">
        <f t="shared" si="19"/>
        <v>1</v>
      </c>
      <c r="BB69" s="186">
        <f t="shared" si="19"/>
        <v>1</v>
      </c>
      <c r="BC69" s="186">
        <f t="shared" si="19"/>
        <v>1</v>
      </c>
      <c r="BD69" s="186">
        <f t="shared" si="19"/>
        <v>1</v>
      </c>
      <c r="BE69" s="186">
        <f t="shared" si="19"/>
        <v>1</v>
      </c>
      <c r="BF69" s="186">
        <f t="shared" si="19"/>
        <v>1</v>
      </c>
      <c r="BG69" s="186">
        <f t="shared" si="19"/>
        <v>1</v>
      </c>
      <c r="BH69" s="186">
        <f t="shared" si="19"/>
        <v>1</v>
      </c>
      <c r="BI69" s="186">
        <f t="shared" si="19"/>
        <v>1</v>
      </c>
      <c r="BJ69" s="186">
        <f t="shared" si="19"/>
        <v>1</v>
      </c>
      <c r="BK69" s="186">
        <f t="shared" si="19"/>
        <v>1</v>
      </c>
      <c r="BL69" s="186">
        <f t="shared" si="19"/>
        <v>1</v>
      </c>
      <c r="BM69" s="186">
        <f t="shared" si="19"/>
        <v>1</v>
      </c>
      <c r="BN69" s="186">
        <f t="shared" si="19"/>
        <v>1</v>
      </c>
      <c r="BO69" s="186">
        <f t="shared" si="18"/>
        <v>1</v>
      </c>
      <c r="BP69" s="186">
        <f t="shared" si="18"/>
        <v>1</v>
      </c>
      <c r="BQ69" s="186">
        <f t="shared" si="18"/>
        <v>1</v>
      </c>
      <c r="BR69" s="186">
        <f t="shared" si="18"/>
        <v>1</v>
      </c>
      <c r="BS69" s="186">
        <f t="shared" si="18"/>
        <v>1</v>
      </c>
      <c r="BT69" s="186">
        <f t="shared" si="18"/>
        <v>1</v>
      </c>
      <c r="BU69" s="186">
        <f t="shared" si="18"/>
        <v>1</v>
      </c>
      <c r="BV69" s="186">
        <f t="shared" si="18"/>
        <v>1</v>
      </c>
      <c r="BW69" s="186">
        <f t="shared" si="18"/>
        <v>1</v>
      </c>
      <c r="BX69" s="186">
        <f t="shared" si="18"/>
        <v>1</v>
      </c>
      <c r="BY69" s="186">
        <f t="shared" si="18"/>
        <v>1</v>
      </c>
      <c r="BZ69" s="186">
        <f t="shared" si="18"/>
        <v>1</v>
      </c>
      <c r="CA69" s="186">
        <f t="shared" si="18"/>
        <v>1</v>
      </c>
      <c r="CB69" s="186">
        <f t="shared" si="18"/>
        <v>1</v>
      </c>
      <c r="CC69" s="186">
        <f t="shared" si="18"/>
        <v>1</v>
      </c>
      <c r="CD69" s="186">
        <f t="shared" si="18"/>
        <v>0</v>
      </c>
      <c r="CE69" s="186">
        <f t="shared" si="18"/>
        <v>0</v>
      </c>
      <c r="CF69" s="186">
        <f t="shared" si="18"/>
        <v>0</v>
      </c>
      <c r="CG69" s="186">
        <f t="shared" si="18"/>
        <v>0</v>
      </c>
      <c r="CH69" s="186" t="s">
        <v>140</v>
      </c>
    </row>
    <row r="70" spans="1:86">
      <c r="A70" s="186">
        <v>2053</v>
      </c>
      <c r="B70" s="186">
        <f t="shared" si="6"/>
        <v>0</v>
      </c>
      <c r="C70" s="186">
        <f t="shared" si="19"/>
        <v>0</v>
      </c>
      <c r="D70" s="186">
        <f t="shared" si="19"/>
        <v>0</v>
      </c>
      <c r="E70" s="186">
        <f t="shared" si="19"/>
        <v>0</v>
      </c>
      <c r="F70" s="186">
        <f t="shared" si="19"/>
        <v>0</v>
      </c>
      <c r="G70" s="186">
        <f t="shared" si="19"/>
        <v>0</v>
      </c>
      <c r="H70" s="186">
        <f t="shared" si="19"/>
        <v>0</v>
      </c>
      <c r="I70" s="186">
        <f t="shared" si="19"/>
        <v>0</v>
      </c>
      <c r="J70" s="186">
        <f t="shared" si="19"/>
        <v>0</v>
      </c>
      <c r="K70" s="186">
        <f t="shared" si="19"/>
        <v>0</v>
      </c>
      <c r="L70" s="186">
        <f t="shared" si="19"/>
        <v>0</v>
      </c>
      <c r="M70" s="186">
        <f t="shared" si="19"/>
        <v>0</v>
      </c>
      <c r="N70" s="186">
        <f t="shared" si="19"/>
        <v>0</v>
      </c>
      <c r="O70" s="186">
        <f t="shared" si="19"/>
        <v>0</v>
      </c>
      <c r="P70" s="186">
        <f t="shared" si="19"/>
        <v>0</v>
      </c>
      <c r="Q70" s="186">
        <f t="shared" si="19"/>
        <v>0</v>
      </c>
      <c r="R70" s="186">
        <f t="shared" si="19"/>
        <v>0</v>
      </c>
      <c r="S70" s="186">
        <f t="shared" si="19"/>
        <v>0</v>
      </c>
      <c r="T70" s="186">
        <f t="shared" si="19"/>
        <v>0</v>
      </c>
      <c r="U70" s="186">
        <f t="shared" si="19"/>
        <v>0</v>
      </c>
      <c r="V70" s="186">
        <f t="shared" si="19"/>
        <v>0</v>
      </c>
      <c r="W70" s="186">
        <f t="shared" si="19"/>
        <v>0</v>
      </c>
      <c r="X70" s="186">
        <f t="shared" si="19"/>
        <v>0</v>
      </c>
      <c r="Y70" s="186">
        <f t="shared" si="19"/>
        <v>0</v>
      </c>
      <c r="Z70" s="186">
        <f t="shared" si="19"/>
        <v>0</v>
      </c>
      <c r="AA70" s="186">
        <f t="shared" si="19"/>
        <v>0</v>
      </c>
      <c r="AB70" s="186">
        <f t="shared" si="19"/>
        <v>0</v>
      </c>
      <c r="AC70" s="186">
        <f t="shared" si="19"/>
        <v>0</v>
      </c>
      <c r="AD70" s="186">
        <f t="shared" si="19"/>
        <v>0</v>
      </c>
      <c r="AE70" s="186">
        <f t="shared" si="19"/>
        <v>0</v>
      </c>
      <c r="AF70" s="186">
        <f t="shared" si="19"/>
        <v>0</v>
      </c>
      <c r="AG70" s="186">
        <f t="shared" si="19"/>
        <v>0</v>
      </c>
      <c r="AH70" s="186">
        <f t="shared" si="19"/>
        <v>0</v>
      </c>
      <c r="AI70" s="186">
        <f t="shared" si="19"/>
        <v>0</v>
      </c>
      <c r="AJ70" s="186">
        <f t="shared" si="19"/>
        <v>0</v>
      </c>
      <c r="AK70" s="186">
        <f t="shared" si="19"/>
        <v>0</v>
      </c>
      <c r="AL70" s="186">
        <f t="shared" si="19"/>
        <v>1</v>
      </c>
      <c r="AM70" s="186">
        <f t="shared" si="19"/>
        <v>1</v>
      </c>
      <c r="AN70" s="186">
        <f t="shared" si="19"/>
        <v>1</v>
      </c>
      <c r="AO70" s="186">
        <f t="shared" si="19"/>
        <v>1</v>
      </c>
      <c r="AP70" s="186">
        <f t="shared" si="19"/>
        <v>1</v>
      </c>
      <c r="AQ70" s="186">
        <f t="shared" si="19"/>
        <v>1</v>
      </c>
      <c r="AR70" s="186">
        <f t="shared" si="19"/>
        <v>1</v>
      </c>
      <c r="AS70" s="186">
        <f t="shared" si="19"/>
        <v>1</v>
      </c>
      <c r="AT70" s="186">
        <f t="shared" si="19"/>
        <v>1</v>
      </c>
      <c r="AU70" s="186">
        <f t="shared" si="19"/>
        <v>1</v>
      </c>
      <c r="AV70" s="186">
        <f t="shared" si="19"/>
        <v>1</v>
      </c>
      <c r="AW70" s="186">
        <f t="shared" si="19"/>
        <v>1</v>
      </c>
      <c r="AX70" s="186">
        <f t="shared" si="19"/>
        <v>1</v>
      </c>
      <c r="AY70" s="186">
        <f t="shared" si="19"/>
        <v>1</v>
      </c>
      <c r="AZ70" s="186">
        <f t="shared" si="19"/>
        <v>1</v>
      </c>
      <c r="BA70" s="186">
        <f t="shared" si="19"/>
        <v>1</v>
      </c>
      <c r="BB70" s="186">
        <f t="shared" si="19"/>
        <v>1</v>
      </c>
      <c r="BC70" s="186">
        <f t="shared" si="19"/>
        <v>1</v>
      </c>
      <c r="BD70" s="186">
        <f t="shared" si="19"/>
        <v>1</v>
      </c>
      <c r="BE70" s="186">
        <f t="shared" si="19"/>
        <v>1</v>
      </c>
      <c r="BF70" s="186">
        <f t="shared" si="19"/>
        <v>1</v>
      </c>
      <c r="BG70" s="186">
        <f t="shared" si="19"/>
        <v>1</v>
      </c>
      <c r="BH70" s="186">
        <f t="shared" si="19"/>
        <v>1</v>
      </c>
      <c r="BI70" s="186">
        <f t="shared" si="19"/>
        <v>1</v>
      </c>
      <c r="BJ70" s="186">
        <f t="shared" si="19"/>
        <v>1</v>
      </c>
      <c r="BK70" s="186">
        <f t="shared" si="19"/>
        <v>1</v>
      </c>
      <c r="BL70" s="186">
        <f t="shared" si="19"/>
        <v>1</v>
      </c>
      <c r="BM70" s="186">
        <f t="shared" si="19"/>
        <v>1</v>
      </c>
      <c r="BN70" s="186">
        <f t="shared" ref="BN70:CG73" si="20">IF(AND($A70+$E$13&gt;=BN$18,BN$18&gt;$A70),1,0)</f>
        <v>1</v>
      </c>
      <c r="BO70" s="186">
        <f t="shared" si="20"/>
        <v>1</v>
      </c>
      <c r="BP70" s="186">
        <f t="shared" si="20"/>
        <v>1</v>
      </c>
      <c r="BQ70" s="186">
        <f t="shared" si="20"/>
        <v>1</v>
      </c>
      <c r="BR70" s="186">
        <f t="shared" si="20"/>
        <v>1</v>
      </c>
      <c r="BS70" s="186">
        <f t="shared" si="20"/>
        <v>1</v>
      </c>
      <c r="BT70" s="186">
        <f t="shared" si="20"/>
        <v>1</v>
      </c>
      <c r="BU70" s="186">
        <f t="shared" si="20"/>
        <v>1</v>
      </c>
      <c r="BV70" s="186">
        <f t="shared" si="20"/>
        <v>1</v>
      </c>
      <c r="BW70" s="186">
        <f t="shared" si="20"/>
        <v>1</v>
      </c>
      <c r="BX70" s="186">
        <f t="shared" si="20"/>
        <v>1</v>
      </c>
      <c r="BY70" s="186">
        <f t="shared" si="20"/>
        <v>1</v>
      </c>
      <c r="BZ70" s="186">
        <f t="shared" si="20"/>
        <v>1</v>
      </c>
      <c r="CA70" s="186">
        <f t="shared" si="20"/>
        <v>1</v>
      </c>
      <c r="CB70" s="186">
        <f t="shared" si="20"/>
        <v>1</v>
      </c>
      <c r="CC70" s="186">
        <f t="shared" si="20"/>
        <v>1</v>
      </c>
      <c r="CD70" s="186">
        <f t="shared" si="20"/>
        <v>1</v>
      </c>
      <c r="CE70" s="186">
        <f t="shared" si="20"/>
        <v>0</v>
      </c>
      <c r="CF70" s="186">
        <f t="shared" si="20"/>
        <v>0</v>
      </c>
      <c r="CG70" s="186">
        <f t="shared" si="20"/>
        <v>0</v>
      </c>
      <c r="CH70" s="186" t="s">
        <v>140</v>
      </c>
    </row>
    <row r="71" spans="1:86">
      <c r="A71" s="186">
        <v>2054</v>
      </c>
      <c r="B71" s="186">
        <f t="shared" si="6"/>
        <v>0</v>
      </c>
      <c r="C71" s="186">
        <f t="shared" ref="C71:BN74" si="21">IF(AND($A71+$E$13&gt;=C$18,C$18&gt;$A71),1,0)</f>
        <v>0</v>
      </c>
      <c r="D71" s="186">
        <f t="shared" si="21"/>
        <v>0</v>
      </c>
      <c r="E71" s="186">
        <f t="shared" si="21"/>
        <v>0</v>
      </c>
      <c r="F71" s="186">
        <f t="shared" si="21"/>
        <v>0</v>
      </c>
      <c r="G71" s="186">
        <f t="shared" si="21"/>
        <v>0</v>
      </c>
      <c r="H71" s="186">
        <f t="shared" si="21"/>
        <v>0</v>
      </c>
      <c r="I71" s="186">
        <f t="shared" si="21"/>
        <v>0</v>
      </c>
      <c r="J71" s="186">
        <f t="shared" si="21"/>
        <v>0</v>
      </c>
      <c r="K71" s="186">
        <f t="shared" si="21"/>
        <v>0</v>
      </c>
      <c r="L71" s="186">
        <f t="shared" si="21"/>
        <v>0</v>
      </c>
      <c r="M71" s="186">
        <f t="shared" si="21"/>
        <v>0</v>
      </c>
      <c r="N71" s="186">
        <f t="shared" si="21"/>
        <v>0</v>
      </c>
      <c r="O71" s="186">
        <f t="shared" si="21"/>
        <v>0</v>
      </c>
      <c r="P71" s="186">
        <f t="shared" si="21"/>
        <v>0</v>
      </c>
      <c r="Q71" s="186">
        <f t="shared" si="21"/>
        <v>0</v>
      </c>
      <c r="R71" s="186">
        <f t="shared" si="21"/>
        <v>0</v>
      </c>
      <c r="S71" s="186">
        <f t="shared" si="21"/>
        <v>0</v>
      </c>
      <c r="T71" s="186">
        <f t="shared" si="21"/>
        <v>0</v>
      </c>
      <c r="U71" s="186">
        <f t="shared" si="21"/>
        <v>0</v>
      </c>
      <c r="V71" s="186">
        <f t="shared" si="21"/>
        <v>0</v>
      </c>
      <c r="W71" s="186">
        <f t="shared" si="21"/>
        <v>0</v>
      </c>
      <c r="X71" s="186">
        <f t="shared" si="21"/>
        <v>0</v>
      </c>
      <c r="Y71" s="186">
        <f t="shared" si="21"/>
        <v>0</v>
      </c>
      <c r="Z71" s="186">
        <f t="shared" si="21"/>
        <v>0</v>
      </c>
      <c r="AA71" s="186">
        <f t="shared" si="21"/>
        <v>0</v>
      </c>
      <c r="AB71" s="186">
        <f t="shared" si="21"/>
        <v>0</v>
      </c>
      <c r="AC71" s="186">
        <f t="shared" si="21"/>
        <v>0</v>
      </c>
      <c r="AD71" s="186">
        <f t="shared" si="21"/>
        <v>0</v>
      </c>
      <c r="AE71" s="186">
        <f t="shared" si="21"/>
        <v>0</v>
      </c>
      <c r="AF71" s="186">
        <f t="shared" si="21"/>
        <v>0</v>
      </c>
      <c r="AG71" s="186">
        <f t="shared" si="21"/>
        <v>0</v>
      </c>
      <c r="AH71" s="186">
        <f t="shared" si="21"/>
        <v>0</v>
      </c>
      <c r="AI71" s="186">
        <f t="shared" si="21"/>
        <v>0</v>
      </c>
      <c r="AJ71" s="186">
        <f t="shared" si="21"/>
        <v>0</v>
      </c>
      <c r="AK71" s="186">
        <f t="shared" si="21"/>
        <v>0</v>
      </c>
      <c r="AL71" s="186">
        <f t="shared" si="21"/>
        <v>0</v>
      </c>
      <c r="AM71" s="186">
        <f t="shared" si="21"/>
        <v>1</v>
      </c>
      <c r="AN71" s="186">
        <f t="shared" si="21"/>
        <v>1</v>
      </c>
      <c r="AO71" s="186">
        <f t="shared" si="21"/>
        <v>1</v>
      </c>
      <c r="AP71" s="186">
        <f t="shared" si="21"/>
        <v>1</v>
      </c>
      <c r="AQ71" s="186">
        <f t="shared" si="21"/>
        <v>1</v>
      </c>
      <c r="AR71" s="186">
        <f t="shared" si="21"/>
        <v>1</v>
      </c>
      <c r="AS71" s="186">
        <f t="shared" si="21"/>
        <v>1</v>
      </c>
      <c r="AT71" s="186">
        <f t="shared" si="21"/>
        <v>1</v>
      </c>
      <c r="AU71" s="186">
        <f t="shared" si="21"/>
        <v>1</v>
      </c>
      <c r="AV71" s="186">
        <f t="shared" si="21"/>
        <v>1</v>
      </c>
      <c r="AW71" s="186">
        <f t="shared" si="21"/>
        <v>1</v>
      </c>
      <c r="AX71" s="186">
        <f t="shared" si="21"/>
        <v>1</v>
      </c>
      <c r="AY71" s="186">
        <f t="shared" si="21"/>
        <v>1</v>
      </c>
      <c r="AZ71" s="186">
        <f t="shared" si="21"/>
        <v>1</v>
      </c>
      <c r="BA71" s="186">
        <f t="shared" si="21"/>
        <v>1</v>
      </c>
      <c r="BB71" s="186">
        <f t="shared" si="21"/>
        <v>1</v>
      </c>
      <c r="BC71" s="186">
        <f t="shared" si="21"/>
        <v>1</v>
      </c>
      <c r="BD71" s="186">
        <f t="shared" si="21"/>
        <v>1</v>
      </c>
      <c r="BE71" s="186">
        <f t="shared" si="21"/>
        <v>1</v>
      </c>
      <c r="BF71" s="186">
        <f t="shared" si="21"/>
        <v>1</v>
      </c>
      <c r="BG71" s="186">
        <f t="shared" si="21"/>
        <v>1</v>
      </c>
      <c r="BH71" s="186">
        <f t="shared" si="21"/>
        <v>1</v>
      </c>
      <c r="BI71" s="186">
        <f t="shared" si="21"/>
        <v>1</v>
      </c>
      <c r="BJ71" s="186">
        <f t="shared" si="21"/>
        <v>1</v>
      </c>
      <c r="BK71" s="186">
        <f t="shared" si="21"/>
        <v>1</v>
      </c>
      <c r="BL71" s="186">
        <f t="shared" si="21"/>
        <v>1</v>
      </c>
      <c r="BM71" s="186">
        <f t="shared" si="21"/>
        <v>1</v>
      </c>
      <c r="BN71" s="186">
        <f t="shared" si="21"/>
        <v>1</v>
      </c>
      <c r="BO71" s="186">
        <f t="shared" si="20"/>
        <v>1</v>
      </c>
      <c r="BP71" s="186">
        <f t="shared" si="20"/>
        <v>1</v>
      </c>
      <c r="BQ71" s="186">
        <f t="shared" si="20"/>
        <v>1</v>
      </c>
      <c r="BR71" s="186">
        <f t="shared" si="20"/>
        <v>1</v>
      </c>
      <c r="BS71" s="186">
        <f t="shared" si="20"/>
        <v>1</v>
      </c>
      <c r="BT71" s="186">
        <f t="shared" si="20"/>
        <v>1</v>
      </c>
      <c r="BU71" s="186">
        <f t="shared" si="20"/>
        <v>1</v>
      </c>
      <c r="BV71" s="186">
        <f t="shared" si="20"/>
        <v>1</v>
      </c>
      <c r="BW71" s="186">
        <f t="shared" si="20"/>
        <v>1</v>
      </c>
      <c r="BX71" s="186">
        <f t="shared" si="20"/>
        <v>1</v>
      </c>
      <c r="BY71" s="186">
        <f t="shared" si="20"/>
        <v>1</v>
      </c>
      <c r="BZ71" s="186">
        <f t="shared" si="20"/>
        <v>1</v>
      </c>
      <c r="CA71" s="186">
        <f t="shared" si="20"/>
        <v>1</v>
      </c>
      <c r="CB71" s="186">
        <f t="shared" si="20"/>
        <v>1</v>
      </c>
      <c r="CC71" s="186">
        <f t="shared" si="20"/>
        <v>1</v>
      </c>
      <c r="CD71" s="186">
        <f t="shared" si="20"/>
        <v>1</v>
      </c>
      <c r="CE71" s="186">
        <f t="shared" si="20"/>
        <v>1</v>
      </c>
      <c r="CF71" s="186">
        <f t="shared" si="20"/>
        <v>0</v>
      </c>
      <c r="CG71" s="186">
        <f t="shared" si="20"/>
        <v>0</v>
      </c>
      <c r="CH71" s="186" t="s">
        <v>140</v>
      </c>
    </row>
    <row r="72" spans="1:86">
      <c r="A72" s="186">
        <v>2055</v>
      </c>
      <c r="B72" s="186">
        <f t="shared" si="6"/>
        <v>0</v>
      </c>
      <c r="C72" s="186">
        <f t="shared" si="21"/>
        <v>0</v>
      </c>
      <c r="D72" s="186">
        <f t="shared" si="21"/>
        <v>0</v>
      </c>
      <c r="E72" s="186">
        <f t="shared" si="21"/>
        <v>0</v>
      </c>
      <c r="F72" s="186">
        <f t="shared" si="21"/>
        <v>0</v>
      </c>
      <c r="G72" s="186">
        <f t="shared" si="21"/>
        <v>0</v>
      </c>
      <c r="H72" s="186">
        <f t="shared" si="21"/>
        <v>0</v>
      </c>
      <c r="I72" s="186">
        <f t="shared" si="21"/>
        <v>0</v>
      </c>
      <c r="J72" s="186">
        <f t="shared" si="21"/>
        <v>0</v>
      </c>
      <c r="K72" s="186">
        <f t="shared" si="21"/>
        <v>0</v>
      </c>
      <c r="L72" s="186">
        <f t="shared" si="21"/>
        <v>0</v>
      </c>
      <c r="M72" s="186">
        <f t="shared" si="21"/>
        <v>0</v>
      </c>
      <c r="N72" s="186">
        <f t="shared" si="21"/>
        <v>0</v>
      </c>
      <c r="O72" s="186">
        <f t="shared" si="21"/>
        <v>0</v>
      </c>
      <c r="P72" s="186">
        <f t="shared" si="21"/>
        <v>0</v>
      </c>
      <c r="Q72" s="186">
        <f t="shared" si="21"/>
        <v>0</v>
      </c>
      <c r="R72" s="186">
        <f t="shared" si="21"/>
        <v>0</v>
      </c>
      <c r="S72" s="186">
        <f t="shared" si="21"/>
        <v>0</v>
      </c>
      <c r="T72" s="186">
        <f t="shared" si="21"/>
        <v>0</v>
      </c>
      <c r="U72" s="186">
        <f t="shared" si="21"/>
        <v>0</v>
      </c>
      <c r="V72" s="186">
        <f t="shared" si="21"/>
        <v>0</v>
      </c>
      <c r="W72" s="186">
        <f t="shared" si="21"/>
        <v>0</v>
      </c>
      <c r="X72" s="186">
        <f t="shared" si="21"/>
        <v>0</v>
      </c>
      <c r="Y72" s="186">
        <f t="shared" si="21"/>
        <v>0</v>
      </c>
      <c r="Z72" s="186">
        <f t="shared" si="21"/>
        <v>0</v>
      </c>
      <c r="AA72" s="186">
        <f t="shared" si="21"/>
        <v>0</v>
      </c>
      <c r="AB72" s="186">
        <f t="shared" si="21"/>
        <v>0</v>
      </c>
      <c r="AC72" s="186">
        <f t="shared" si="21"/>
        <v>0</v>
      </c>
      <c r="AD72" s="186">
        <f t="shared" si="21"/>
        <v>0</v>
      </c>
      <c r="AE72" s="186">
        <f t="shared" si="21"/>
        <v>0</v>
      </c>
      <c r="AF72" s="186">
        <f t="shared" si="21"/>
        <v>0</v>
      </c>
      <c r="AG72" s="186">
        <f t="shared" si="21"/>
        <v>0</v>
      </c>
      <c r="AH72" s="186">
        <f t="shared" si="21"/>
        <v>0</v>
      </c>
      <c r="AI72" s="186">
        <f t="shared" si="21"/>
        <v>0</v>
      </c>
      <c r="AJ72" s="186">
        <f t="shared" si="21"/>
        <v>0</v>
      </c>
      <c r="AK72" s="186">
        <f t="shared" si="21"/>
        <v>0</v>
      </c>
      <c r="AL72" s="186">
        <f t="shared" si="21"/>
        <v>0</v>
      </c>
      <c r="AM72" s="186">
        <f t="shared" si="21"/>
        <v>0</v>
      </c>
      <c r="AN72" s="186">
        <f t="shared" si="21"/>
        <v>1</v>
      </c>
      <c r="AO72" s="186">
        <f t="shared" si="21"/>
        <v>1</v>
      </c>
      <c r="AP72" s="186">
        <f t="shared" si="21"/>
        <v>1</v>
      </c>
      <c r="AQ72" s="186">
        <f t="shared" si="21"/>
        <v>1</v>
      </c>
      <c r="AR72" s="186">
        <f t="shared" si="21"/>
        <v>1</v>
      </c>
      <c r="AS72" s="186">
        <f t="shared" si="21"/>
        <v>1</v>
      </c>
      <c r="AT72" s="186">
        <f t="shared" si="21"/>
        <v>1</v>
      </c>
      <c r="AU72" s="186">
        <f t="shared" si="21"/>
        <v>1</v>
      </c>
      <c r="AV72" s="186">
        <f t="shared" si="21"/>
        <v>1</v>
      </c>
      <c r="AW72" s="186">
        <f t="shared" si="21"/>
        <v>1</v>
      </c>
      <c r="AX72" s="186">
        <f t="shared" si="21"/>
        <v>1</v>
      </c>
      <c r="AY72" s="186">
        <f t="shared" si="21"/>
        <v>1</v>
      </c>
      <c r="AZ72" s="186">
        <f t="shared" si="21"/>
        <v>1</v>
      </c>
      <c r="BA72" s="186">
        <f t="shared" si="21"/>
        <v>1</v>
      </c>
      <c r="BB72" s="186">
        <f t="shared" si="21"/>
        <v>1</v>
      </c>
      <c r="BC72" s="186">
        <f t="shared" si="21"/>
        <v>1</v>
      </c>
      <c r="BD72" s="186">
        <f t="shared" si="21"/>
        <v>1</v>
      </c>
      <c r="BE72" s="186">
        <f t="shared" si="21"/>
        <v>1</v>
      </c>
      <c r="BF72" s="186">
        <f t="shared" si="21"/>
        <v>1</v>
      </c>
      <c r="BG72" s="186">
        <f t="shared" si="21"/>
        <v>1</v>
      </c>
      <c r="BH72" s="186">
        <f t="shared" si="21"/>
        <v>1</v>
      </c>
      <c r="BI72" s="186">
        <f t="shared" si="21"/>
        <v>1</v>
      </c>
      <c r="BJ72" s="186">
        <f t="shared" si="21"/>
        <v>1</v>
      </c>
      <c r="BK72" s="186">
        <f t="shared" si="21"/>
        <v>1</v>
      </c>
      <c r="BL72" s="186">
        <f t="shared" si="21"/>
        <v>1</v>
      </c>
      <c r="BM72" s="186">
        <f t="shared" si="21"/>
        <v>1</v>
      </c>
      <c r="BN72" s="186">
        <f t="shared" si="21"/>
        <v>1</v>
      </c>
      <c r="BO72" s="186">
        <f t="shared" si="20"/>
        <v>1</v>
      </c>
      <c r="BP72" s="186">
        <f t="shared" si="20"/>
        <v>1</v>
      </c>
      <c r="BQ72" s="186">
        <f t="shared" si="20"/>
        <v>1</v>
      </c>
      <c r="BR72" s="186">
        <f t="shared" si="20"/>
        <v>1</v>
      </c>
      <c r="BS72" s="186">
        <f t="shared" si="20"/>
        <v>1</v>
      </c>
      <c r="BT72" s="186">
        <f t="shared" si="20"/>
        <v>1</v>
      </c>
      <c r="BU72" s="186">
        <f t="shared" si="20"/>
        <v>1</v>
      </c>
      <c r="BV72" s="186">
        <f t="shared" si="20"/>
        <v>1</v>
      </c>
      <c r="BW72" s="186">
        <f t="shared" si="20"/>
        <v>1</v>
      </c>
      <c r="BX72" s="186">
        <f t="shared" si="20"/>
        <v>1</v>
      </c>
      <c r="BY72" s="186">
        <f t="shared" si="20"/>
        <v>1</v>
      </c>
      <c r="BZ72" s="186">
        <f t="shared" si="20"/>
        <v>1</v>
      </c>
      <c r="CA72" s="186">
        <f t="shared" si="20"/>
        <v>1</v>
      </c>
      <c r="CB72" s="186">
        <f t="shared" si="20"/>
        <v>1</v>
      </c>
      <c r="CC72" s="186">
        <f t="shared" si="20"/>
        <v>1</v>
      </c>
      <c r="CD72" s="186">
        <f t="shared" si="20"/>
        <v>1</v>
      </c>
      <c r="CE72" s="186">
        <f t="shared" si="20"/>
        <v>1</v>
      </c>
      <c r="CF72" s="186">
        <f t="shared" si="20"/>
        <v>1</v>
      </c>
      <c r="CG72" s="186">
        <f t="shared" si="20"/>
        <v>0</v>
      </c>
      <c r="CH72" s="186" t="s">
        <v>140</v>
      </c>
    </row>
    <row r="73" spans="1:86">
      <c r="A73" s="186">
        <v>2056</v>
      </c>
      <c r="B73" s="186">
        <f t="shared" si="6"/>
        <v>0</v>
      </c>
      <c r="C73" s="186">
        <f t="shared" si="21"/>
        <v>0</v>
      </c>
      <c r="D73" s="186">
        <f t="shared" si="21"/>
        <v>0</v>
      </c>
      <c r="E73" s="186">
        <f t="shared" si="21"/>
        <v>0</v>
      </c>
      <c r="F73" s="186">
        <f t="shared" si="21"/>
        <v>0</v>
      </c>
      <c r="G73" s="186">
        <f t="shared" si="21"/>
        <v>0</v>
      </c>
      <c r="H73" s="186">
        <f t="shared" si="21"/>
        <v>0</v>
      </c>
      <c r="I73" s="186">
        <f t="shared" si="21"/>
        <v>0</v>
      </c>
      <c r="J73" s="186">
        <f t="shared" si="21"/>
        <v>0</v>
      </c>
      <c r="K73" s="186">
        <f t="shared" si="21"/>
        <v>0</v>
      </c>
      <c r="L73" s="186">
        <f t="shared" si="21"/>
        <v>0</v>
      </c>
      <c r="M73" s="186">
        <f t="shared" si="21"/>
        <v>0</v>
      </c>
      <c r="N73" s="186">
        <f t="shared" si="21"/>
        <v>0</v>
      </c>
      <c r="O73" s="186">
        <f t="shared" si="21"/>
        <v>0</v>
      </c>
      <c r="P73" s="186">
        <f t="shared" si="21"/>
        <v>0</v>
      </c>
      <c r="Q73" s="186">
        <f t="shared" si="21"/>
        <v>0</v>
      </c>
      <c r="R73" s="186">
        <f t="shared" si="21"/>
        <v>0</v>
      </c>
      <c r="S73" s="186">
        <f t="shared" si="21"/>
        <v>0</v>
      </c>
      <c r="T73" s="186">
        <f t="shared" si="21"/>
        <v>0</v>
      </c>
      <c r="U73" s="186">
        <f t="shared" si="21"/>
        <v>0</v>
      </c>
      <c r="V73" s="186">
        <f t="shared" si="21"/>
        <v>0</v>
      </c>
      <c r="W73" s="186">
        <f t="shared" si="21"/>
        <v>0</v>
      </c>
      <c r="X73" s="186">
        <f t="shared" si="21"/>
        <v>0</v>
      </c>
      <c r="Y73" s="186">
        <f t="shared" si="21"/>
        <v>0</v>
      </c>
      <c r="Z73" s="186">
        <f t="shared" si="21"/>
        <v>0</v>
      </c>
      <c r="AA73" s="186">
        <f t="shared" si="21"/>
        <v>0</v>
      </c>
      <c r="AB73" s="186">
        <f t="shared" si="21"/>
        <v>0</v>
      </c>
      <c r="AC73" s="186">
        <f t="shared" si="21"/>
        <v>0</v>
      </c>
      <c r="AD73" s="186">
        <f t="shared" si="21"/>
        <v>0</v>
      </c>
      <c r="AE73" s="186">
        <f t="shared" si="21"/>
        <v>0</v>
      </c>
      <c r="AF73" s="186">
        <f t="shared" si="21"/>
        <v>0</v>
      </c>
      <c r="AG73" s="186">
        <f t="shared" si="21"/>
        <v>0</v>
      </c>
      <c r="AH73" s="186">
        <f t="shared" si="21"/>
        <v>0</v>
      </c>
      <c r="AI73" s="186">
        <f t="shared" si="21"/>
        <v>0</v>
      </c>
      <c r="AJ73" s="186">
        <f t="shared" si="21"/>
        <v>0</v>
      </c>
      <c r="AK73" s="186">
        <f t="shared" si="21"/>
        <v>0</v>
      </c>
      <c r="AL73" s="186">
        <f t="shared" si="21"/>
        <v>0</v>
      </c>
      <c r="AM73" s="186">
        <f t="shared" si="21"/>
        <v>0</v>
      </c>
      <c r="AN73" s="186">
        <f t="shared" si="21"/>
        <v>0</v>
      </c>
      <c r="AO73" s="186">
        <f t="shared" si="21"/>
        <v>1</v>
      </c>
      <c r="AP73" s="186">
        <f t="shared" si="21"/>
        <v>1</v>
      </c>
      <c r="AQ73" s="186">
        <f t="shared" si="21"/>
        <v>1</v>
      </c>
      <c r="AR73" s="186">
        <f t="shared" si="21"/>
        <v>1</v>
      </c>
      <c r="AS73" s="186">
        <f t="shared" si="21"/>
        <v>1</v>
      </c>
      <c r="AT73" s="186">
        <f t="shared" si="21"/>
        <v>1</v>
      </c>
      <c r="AU73" s="186">
        <f t="shared" si="21"/>
        <v>1</v>
      </c>
      <c r="AV73" s="186">
        <f t="shared" si="21"/>
        <v>1</v>
      </c>
      <c r="AW73" s="186">
        <f t="shared" si="21"/>
        <v>1</v>
      </c>
      <c r="AX73" s="186">
        <f t="shared" si="21"/>
        <v>1</v>
      </c>
      <c r="AY73" s="186">
        <f t="shared" si="21"/>
        <v>1</v>
      </c>
      <c r="AZ73" s="186">
        <f t="shared" si="21"/>
        <v>1</v>
      </c>
      <c r="BA73" s="186">
        <f t="shared" si="21"/>
        <v>1</v>
      </c>
      <c r="BB73" s="186">
        <f t="shared" si="21"/>
        <v>1</v>
      </c>
      <c r="BC73" s="186">
        <f t="shared" si="21"/>
        <v>1</v>
      </c>
      <c r="BD73" s="186">
        <f t="shared" si="21"/>
        <v>1</v>
      </c>
      <c r="BE73" s="186">
        <f t="shared" si="21"/>
        <v>1</v>
      </c>
      <c r="BF73" s="186">
        <f t="shared" si="21"/>
        <v>1</v>
      </c>
      <c r="BG73" s="186">
        <f t="shared" si="21"/>
        <v>1</v>
      </c>
      <c r="BH73" s="186">
        <f t="shared" si="21"/>
        <v>1</v>
      </c>
      <c r="BI73" s="186">
        <f t="shared" si="21"/>
        <v>1</v>
      </c>
      <c r="BJ73" s="186">
        <f t="shared" si="21"/>
        <v>1</v>
      </c>
      <c r="BK73" s="186">
        <f t="shared" si="21"/>
        <v>1</v>
      </c>
      <c r="BL73" s="186">
        <f t="shared" si="21"/>
        <v>1</v>
      </c>
      <c r="BM73" s="186">
        <f t="shared" si="21"/>
        <v>1</v>
      </c>
      <c r="BN73" s="186">
        <f t="shared" si="21"/>
        <v>1</v>
      </c>
      <c r="BO73" s="186">
        <f t="shared" si="20"/>
        <v>1</v>
      </c>
      <c r="BP73" s="186">
        <f t="shared" si="20"/>
        <v>1</v>
      </c>
      <c r="BQ73" s="186">
        <f t="shared" si="20"/>
        <v>1</v>
      </c>
      <c r="BR73" s="186">
        <f t="shared" si="20"/>
        <v>1</v>
      </c>
      <c r="BS73" s="186">
        <f t="shared" si="20"/>
        <v>1</v>
      </c>
      <c r="BT73" s="186">
        <f t="shared" si="20"/>
        <v>1</v>
      </c>
      <c r="BU73" s="186">
        <f t="shared" si="20"/>
        <v>1</v>
      </c>
      <c r="BV73" s="186">
        <f t="shared" si="20"/>
        <v>1</v>
      </c>
      <c r="BW73" s="186">
        <f t="shared" si="20"/>
        <v>1</v>
      </c>
      <c r="BX73" s="186">
        <f t="shared" si="20"/>
        <v>1</v>
      </c>
      <c r="BY73" s="186">
        <f t="shared" si="20"/>
        <v>1</v>
      </c>
      <c r="BZ73" s="186">
        <f t="shared" si="20"/>
        <v>1</v>
      </c>
      <c r="CA73" s="186">
        <f t="shared" si="20"/>
        <v>1</v>
      </c>
      <c r="CB73" s="186">
        <f t="shared" si="20"/>
        <v>1</v>
      </c>
      <c r="CC73" s="186">
        <f t="shared" si="20"/>
        <v>1</v>
      </c>
      <c r="CD73" s="186">
        <f t="shared" si="20"/>
        <v>1</v>
      </c>
      <c r="CE73" s="186">
        <f t="shared" si="20"/>
        <v>1</v>
      </c>
      <c r="CF73" s="186">
        <f t="shared" si="20"/>
        <v>1</v>
      </c>
      <c r="CG73" s="186">
        <f t="shared" si="20"/>
        <v>0</v>
      </c>
      <c r="CH73" s="186" t="s">
        <v>140</v>
      </c>
    </row>
    <row r="74" spans="1:86">
      <c r="A74" s="186">
        <v>2057</v>
      </c>
      <c r="B74" s="186">
        <f t="shared" si="6"/>
        <v>0</v>
      </c>
      <c r="C74" s="186">
        <f t="shared" si="21"/>
        <v>0</v>
      </c>
      <c r="D74" s="186">
        <f t="shared" si="21"/>
        <v>0</v>
      </c>
      <c r="E74" s="186">
        <f t="shared" si="21"/>
        <v>0</v>
      </c>
      <c r="F74" s="186">
        <f t="shared" si="21"/>
        <v>0</v>
      </c>
      <c r="G74" s="186">
        <f t="shared" si="21"/>
        <v>0</v>
      </c>
      <c r="H74" s="186">
        <f t="shared" si="21"/>
        <v>0</v>
      </c>
      <c r="I74" s="186">
        <f t="shared" si="21"/>
        <v>0</v>
      </c>
      <c r="J74" s="186">
        <f t="shared" si="21"/>
        <v>0</v>
      </c>
      <c r="K74" s="186">
        <f t="shared" si="21"/>
        <v>0</v>
      </c>
      <c r="L74" s="186">
        <f t="shared" si="21"/>
        <v>0</v>
      </c>
      <c r="M74" s="186">
        <f t="shared" si="21"/>
        <v>0</v>
      </c>
      <c r="N74" s="186">
        <f t="shared" si="21"/>
        <v>0</v>
      </c>
      <c r="O74" s="186">
        <f t="shared" si="21"/>
        <v>0</v>
      </c>
      <c r="P74" s="186">
        <f t="shared" si="21"/>
        <v>0</v>
      </c>
      <c r="Q74" s="186">
        <f t="shared" si="21"/>
        <v>0</v>
      </c>
      <c r="R74" s="186">
        <f t="shared" si="21"/>
        <v>0</v>
      </c>
      <c r="S74" s="186">
        <f t="shared" si="21"/>
        <v>0</v>
      </c>
      <c r="T74" s="186">
        <f t="shared" si="21"/>
        <v>0</v>
      </c>
      <c r="U74" s="186">
        <f t="shared" si="21"/>
        <v>0</v>
      </c>
      <c r="V74" s="186">
        <f t="shared" si="21"/>
        <v>0</v>
      </c>
      <c r="W74" s="186">
        <f t="shared" si="21"/>
        <v>0</v>
      </c>
      <c r="X74" s="186">
        <f t="shared" si="21"/>
        <v>0</v>
      </c>
      <c r="Y74" s="186">
        <f t="shared" si="21"/>
        <v>0</v>
      </c>
      <c r="Z74" s="186">
        <f t="shared" si="21"/>
        <v>0</v>
      </c>
      <c r="AA74" s="186">
        <f t="shared" si="21"/>
        <v>0</v>
      </c>
      <c r="AB74" s="186">
        <f t="shared" si="21"/>
        <v>0</v>
      </c>
      <c r="AC74" s="186">
        <f t="shared" si="21"/>
        <v>0</v>
      </c>
      <c r="AD74" s="186">
        <f t="shared" si="21"/>
        <v>0</v>
      </c>
      <c r="AE74" s="186">
        <f t="shared" si="21"/>
        <v>0</v>
      </c>
      <c r="AF74" s="186">
        <f t="shared" si="21"/>
        <v>0</v>
      </c>
      <c r="AG74" s="186">
        <f t="shared" si="21"/>
        <v>0</v>
      </c>
      <c r="AH74" s="186">
        <f t="shared" si="21"/>
        <v>0</v>
      </c>
      <c r="AI74" s="186">
        <f t="shared" si="21"/>
        <v>0</v>
      </c>
      <c r="AJ74" s="186">
        <f t="shared" si="21"/>
        <v>0</v>
      </c>
      <c r="AK74" s="186">
        <f t="shared" si="21"/>
        <v>0</v>
      </c>
      <c r="AL74" s="186">
        <f t="shared" si="21"/>
        <v>0</v>
      </c>
      <c r="AM74" s="186">
        <f t="shared" si="21"/>
        <v>0</v>
      </c>
      <c r="AN74" s="186">
        <f t="shared" si="21"/>
        <v>0</v>
      </c>
      <c r="AO74" s="186">
        <f t="shared" si="21"/>
        <v>0</v>
      </c>
      <c r="AP74" s="186">
        <f t="shared" si="21"/>
        <v>1</v>
      </c>
      <c r="AQ74" s="186">
        <f t="shared" si="21"/>
        <v>1</v>
      </c>
      <c r="AR74" s="186">
        <f t="shared" si="21"/>
        <v>1</v>
      </c>
      <c r="AS74" s="186">
        <f t="shared" si="21"/>
        <v>1</v>
      </c>
      <c r="AT74" s="186">
        <f t="shared" si="21"/>
        <v>1</v>
      </c>
      <c r="AU74" s="186">
        <f t="shared" si="21"/>
        <v>1</v>
      </c>
      <c r="AV74" s="186">
        <f t="shared" si="21"/>
        <v>1</v>
      </c>
      <c r="AW74" s="186">
        <f t="shared" si="21"/>
        <v>1</v>
      </c>
      <c r="AX74" s="186">
        <f t="shared" si="21"/>
        <v>1</v>
      </c>
      <c r="AY74" s="186">
        <f t="shared" si="21"/>
        <v>1</v>
      </c>
      <c r="AZ74" s="186">
        <f t="shared" si="21"/>
        <v>1</v>
      </c>
      <c r="BA74" s="186">
        <f t="shared" si="21"/>
        <v>1</v>
      </c>
      <c r="BB74" s="186">
        <f t="shared" si="21"/>
        <v>1</v>
      </c>
      <c r="BC74" s="186">
        <f t="shared" si="21"/>
        <v>1</v>
      </c>
      <c r="BD74" s="186">
        <f t="shared" si="21"/>
        <v>1</v>
      </c>
      <c r="BE74" s="186">
        <f t="shared" si="21"/>
        <v>1</v>
      </c>
      <c r="BF74" s="186">
        <f t="shared" si="21"/>
        <v>1</v>
      </c>
      <c r="BG74" s="186">
        <f t="shared" si="21"/>
        <v>1</v>
      </c>
      <c r="BH74" s="186">
        <f t="shared" si="21"/>
        <v>1</v>
      </c>
      <c r="BI74" s="186">
        <f t="shared" si="21"/>
        <v>1</v>
      </c>
      <c r="BJ74" s="186">
        <f t="shared" si="21"/>
        <v>1</v>
      </c>
      <c r="BK74" s="186">
        <f t="shared" si="21"/>
        <v>1</v>
      </c>
      <c r="BL74" s="186">
        <f t="shared" si="21"/>
        <v>1</v>
      </c>
      <c r="BM74" s="186">
        <f t="shared" si="21"/>
        <v>1</v>
      </c>
      <c r="BN74" s="186">
        <f t="shared" ref="BN74:CG77" si="22">IF(AND($A74+$E$13&gt;=BN$18,BN$18&gt;$A74),1,0)</f>
        <v>1</v>
      </c>
      <c r="BO74" s="186">
        <f t="shared" si="22"/>
        <v>1</v>
      </c>
      <c r="BP74" s="186">
        <f t="shared" si="22"/>
        <v>1</v>
      </c>
      <c r="BQ74" s="186">
        <f t="shared" si="22"/>
        <v>1</v>
      </c>
      <c r="BR74" s="186">
        <f t="shared" si="22"/>
        <v>1</v>
      </c>
      <c r="BS74" s="186">
        <f t="shared" si="22"/>
        <v>1</v>
      </c>
      <c r="BT74" s="186">
        <f t="shared" si="22"/>
        <v>1</v>
      </c>
      <c r="BU74" s="186">
        <f t="shared" si="22"/>
        <v>1</v>
      </c>
      <c r="BV74" s="186">
        <f t="shared" si="22"/>
        <v>1</v>
      </c>
      <c r="BW74" s="186">
        <f t="shared" si="22"/>
        <v>1</v>
      </c>
      <c r="BX74" s="186">
        <f t="shared" si="22"/>
        <v>1</v>
      </c>
      <c r="BY74" s="186">
        <f t="shared" si="22"/>
        <v>1</v>
      </c>
      <c r="BZ74" s="186">
        <f t="shared" si="22"/>
        <v>1</v>
      </c>
      <c r="CA74" s="186">
        <f t="shared" si="22"/>
        <v>1</v>
      </c>
      <c r="CB74" s="186">
        <f t="shared" si="22"/>
        <v>1</v>
      </c>
      <c r="CC74" s="186">
        <f t="shared" si="22"/>
        <v>1</v>
      </c>
      <c r="CD74" s="186">
        <f t="shared" si="22"/>
        <v>1</v>
      </c>
      <c r="CE74" s="186">
        <f t="shared" si="22"/>
        <v>1</v>
      </c>
      <c r="CF74" s="186">
        <f t="shared" si="22"/>
        <v>1</v>
      </c>
      <c r="CG74" s="186">
        <f t="shared" si="22"/>
        <v>0</v>
      </c>
      <c r="CH74" s="186" t="s">
        <v>140</v>
      </c>
    </row>
    <row r="75" spans="1:86">
      <c r="A75" s="186">
        <v>2058</v>
      </c>
      <c r="B75" s="186">
        <f t="shared" si="6"/>
        <v>0</v>
      </c>
      <c r="C75" s="186">
        <f t="shared" ref="C75:BN78" si="23">IF(AND($A75+$E$13&gt;=C$18,C$18&gt;$A75),1,0)</f>
        <v>0</v>
      </c>
      <c r="D75" s="186">
        <f t="shared" si="23"/>
        <v>0</v>
      </c>
      <c r="E75" s="186">
        <f t="shared" si="23"/>
        <v>0</v>
      </c>
      <c r="F75" s="186">
        <f t="shared" si="23"/>
        <v>0</v>
      </c>
      <c r="G75" s="186">
        <f t="shared" si="23"/>
        <v>0</v>
      </c>
      <c r="H75" s="186">
        <f t="shared" si="23"/>
        <v>0</v>
      </c>
      <c r="I75" s="186">
        <f t="shared" si="23"/>
        <v>0</v>
      </c>
      <c r="J75" s="186">
        <f t="shared" si="23"/>
        <v>0</v>
      </c>
      <c r="K75" s="186">
        <f t="shared" si="23"/>
        <v>0</v>
      </c>
      <c r="L75" s="186">
        <f t="shared" si="23"/>
        <v>0</v>
      </c>
      <c r="M75" s="186">
        <f t="shared" si="23"/>
        <v>0</v>
      </c>
      <c r="N75" s="186">
        <f t="shared" si="23"/>
        <v>0</v>
      </c>
      <c r="O75" s="186">
        <f t="shared" si="23"/>
        <v>0</v>
      </c>
      <c r="P75" s="186">
        <f t="shared" si="23"/>
        <v>0</v>
      </c>
      <c r="Q75" s="186">
        <f t="shared" si="23"/>
        <v>0</v>
      </c>
      <c r="R75" s="186">
        <f t="shared" si="23"/>
        <v>0</v>
      </c>
      <c r="S75" s="186">
        <f t="shared" si="23"/>
        <v>0</v>
      </c>
      <c r="T75" s="186">
        <f t="shared" si="23"/>
        <v>0</v>
      </c>
      <c r="U75" s="186">
        <f t="shared" si="23"/>
        <v>0</v>
      </c>
      <c r="V75" s="186">
        <f t="shared" si="23"/>
        <v>0</v>
      </c>
      <c r="W75" s="186">
        <f t="shared" si="23"/>
        <v>0</v>
      </c>
      <c r="X75" s="186">
        <f t="shared" si="23"/>
        <v>0</v>
      </c>
      <c r="Y75" s="186">
        <f t="shared" si="23"/>
        <v>0</v>
      </c>
      <c r="Z75" s="186">
        <f t="shared" si="23"/>
        <v>0</v>
      </c>
      <c r="AA75" s="186">
        <f t="shared" si="23"/>
        <v>0</v>
      </c>
      <c r="AB75" s="186">
        <f t="shared" si="23"/>
        <v>0</v>
      </c>
      <c r="AC75" s="186">
        <f t="shared" si="23"/>
        <v>0</v>
      </c>
      <c r="AD75" s="186">
        <f t="shared" si="23"/>
        <v>0</v>
      </c>
      <c r="AE75" s="186">
        <f t="shared" si="23"/>
        <v>0</v>
      </c>
      <c r="AF75" s="186">
        <f t="shared" si="23"/>
        <v>0</v>
      </c>
      <c r="AG75" s="186">
        <f t="shared" si="23"/>
        <v>0</v>
      </c>
      <c r="AH75" s="186">
        <f t="shared" si="23"/>
        <v>0</v>
      </c>
      <c r="AI75" s="186">
        <f t="shared" si="23"/>
        <v>0</v>
      </c>
      <c r="AJ75" s="186">
        <f t="shared" si="23"/>
        <v>0</v>
      </c>
      <c r="AK75" s="186">
        <f t="shared" si="23"/>
        <v>0</v>
      </c>
      <c r="AL75" s="186">
        <f t="shared" si="23"/>
        <v>0</v>
      </c>
      <c r="AM75" s="186">
        <f t="shared" si="23"/>
        <v>0</v>
      </c>
      <c r="AN75" s="186">
        <f t="shared" si="23"/>
        <v>0</v>
      </c>
      <c r="AO75" s="186">
        <f t="shared" si="23"/>
        <v>0</v>
      </c>
      <c r="AP75" s="186">
        <f t="shared" si="23"/>
        <v>0</v>
      </c>
      <c r="AQ75" s="186">
        <f t="shared" si="23"/>
        <v>1</v>
      </c>
      <c r="AR75" s="186">
        <f t="shared" si="23"/>
        <v>1</v>
      </c>
      <c r="AS75" s="186">
        <f t="shared" si="23"/>
        <v>1</v>
      </c>
      <c r="AT75" s="186">
        <f t="shared" si="23"/>
        <v>1</v>
      </c>
      <c r="AU75" s="186">
        <f t="shared" si="23"/>
        <v>1</v>
      </c>
      <c r="AV75" s="186">
        <f t="shared" si="23"/>
        <v>1</v>
      </c>
      <c r="AW75" s="186">
        <f t="shared" si="23"/>
        <v>1</v>
      </c>
      <c r="AX75" s="186">
        <f t="shared" si="23"/>
        <v>1</v>
      </c>
      <c r="AY75" s="186">
        <f t="shared" si="23"/>
        <v>1</v>
      </c>
      <c r="AZ75" s="186">
        <f t="shared" si="23"/>
        <v>1</v>
      </c>
      <c r="BA75" s="186">
        <f t="shared" si="23"/>
        <v>1</v>
      </c>
      <c r="BB75" s="186">
        <f t="shared" si="23"/>
        <v>1</v>
      </c>
      <c r="BC75" s="186">
        <f t="shared" si="23"/>
        <v>1</v>
      </c>
      <c r="BD75" s="186">
        <f t="shared" si="23"/>
        <v>1</v>
      </c>
      <c r="BE75" s="186">
        <f t="shared" si="23"/>
        <v>1</v>
      </c>
      <c r="BF75" s="186">
        <f t="shared" si="23"/>
        <v>1</v>
      </c>
      <c r="BG75" s="186">
        <f t="shared" si="23"/>
        <v>1</v>
      </c>
      <c r="BH75" s="186">
        <f t="shared" si="23"/>
        <v>1</v>
      </c>
      <c r="BI75" s="186">
        <f t="shared" si="23"/>
        <v>1</v>
      </c>
      <c r="BJ75" s="186">
        <f t="shared" si="23"/>
        <v>1</v>
      </c>
      <c r="BK75" s="186">
        <f t="shared" si="23"/>
        <v>1</v>
      </c>
      <c r="BL75" s="186">
        <f t="shared" si="23"/>
        <v>1</v>
      </c>
      <c r="BM75" s="186">
        <f t="shared" si="23"/>
        <v>1</v>
      </c>
      <c r="BN75" s="186">
        <f t="shared" si="23"/>
        <v>1</v>
      </c>
      <c r="BO75" s="186">
        <f t="shared" si="22"/>
        <v>1</v>
      </c>
      <c r="BP75" s="186">
        <f t="shared" si="22"/>
        <v>1</v>
      </c>
      <c r="BQ75" s="186">
        <f t="shared" si="22"/>
        <v>1</v>
      </c>
      <c r="BR75" s="186">
        <f t="shared" si="22"/>
        <v>1</v>
      </c>
      <c r="BS75" s="186">
        <f t="shared" si="22"/>
        <v>1</v>
      </c>
      <c r="BT75" s="186">
        <f t="shared" si="22"/>
        <v>1</v>
      </c>
      <c r="BU75" s="186">
        <f t="shared" si="22"/>
        <v>1</v>
      </c>
      <c r="BV75" s="186">
        <f t="shared" si="22"/>
        <v>1</v>
      </c>
      <c r="BW75" s="186">
        <f t="shared" si="22"/>
        <v>1</v>
      </c>
      <c r="BX75" s="186">
        <f t="shared" si="22"/>
        <v>1</v>
      </c>
      <c r="BY75" s="186">
        <f t="shared" si="22"/>
        <v>1</v>
      </c>
      <c r="BZ75" s="186">
        <f t="shared" si="22"/>
        <v>1</v>
      </c>
      <c r="CA75" s="186">
        <f t="shared" si="22"/>
        <v>1</v>
      </c>
      <c r="CB75" s="186">
        <f t="shared" si="22"/>
        <v>1</v>
      </c>
      <c r="CC75" s="186">
        <f t="shared" si="22"/>
        <v>1</v>
      </c>
      <c r="CD75" s="186">
        <f t="shared" si="22"/>
        <v>1</v>
      </c>
      <c r="CE75" s="186">
        <f t="shared" si="22"/>
        <v>1</v>
      </c>
      <c r="CF75" s="186">
        <f t="shared" si="22"/>
        <v>1</v>
      </c>
      <c r="CG75" s="186">
        <f t="shared" si="22"/>
        <v>0</v>
      </c>
      <c r="CH75" s="186" t="s">
        <v>140</v>
      </c>
    </row>
    <row r="76" spans="1:86">
      <c r="A76" s="186">
        <v>2059</v>
      </c>
      <c r="B76" s="186">
        <f t="shared" si="6"/>
        <v>0</v>
      </c>
      <c r="C76" s="186">
        <f t="shared" si="23"/>
        <v>0</v>
      </c>
      <c r="D76" s="186">
        <f t="shared" si="23"/>
        <v>0</v>
      </c>
      <c r="E76" s="186">
        <f t="shared" si="23"/>
        <v>0</v>
      </c>
      <c r="F76" s="186">
        <f t="shared" si="23"/>
        <v>0</v>
      </c>
      <c r="G76" s="186">
        <f t="shared" si="23"/>
        <v>0</v>
      </c>
      <c r="H76" s="186">
        <f t="shared" si="23"/>
        <v>0</v>
      </c>
      <c r="I76" s="186">
        <f t="shared" si="23"/>
        <v>0</v>
      </c>
      <c r="J76" s="186">
        <f t="shared" si="23"/>
        <v>0</v>
      </c>
      <c r="K76" s="186">
        <f t="shared" si="23"/>
        <v>0</v>
      </c>
      <c r="L76" s="186">
        <f t="shared" si="23"/>
        <v>0</v>
      </c>
      <c r="M76" s="186">
        <f t="shared" si="23"/>
        <v>0</v>
      </c>
      <c r="N76" s="186">
        <f t="shared" si="23"/>
        <v>0</v>
      </c>
      <c r="O76" s="186">
        <f t="shared" si="23"/>
        <v>0</v>
      </c>
      <c r="P76" s="186">
        <f t="shared" si="23"/>
        <v>0</v>
      </c>
      <c r="Q76" s="186">
        <f t="shared" si="23"/>
        <v>0</v>
      </c>
      <c r="R76" s="186">
        <f t="shared" si="23"/>
        <v>0</v>
      </c>
      <c r="S76" s="186">
        <f t="shared" si="23"/>
        <v>0</v>
      </c>
      <c r="T76" s="186">
        <f t="shared" si="23"/>
        <v>0</v>
      </c>
      <c r="U76" s="186">
        <f t="shared" si="23"/>
        <v>0</v>
      </c>
      <c r="V76" s="186">
        <f t="shared" si="23"/>
        <v>0</v>
      </c>
      <c r="W76" s="186">
        <f t="shared" si="23"/>
        <v>0</v>
      </c>
      <c r="X76" s="186">
        <f t="shared" si="23"/>
        <v>0</v>
      </c>
      <c r="Y76" s="186">
        <f t="shared" si="23"/>
        <v>0</v>
      </c>
      <c r="Z76" s="186">
        <f t="shared" si="23"/>
        <v>0</v>
      </c>
      <c r="AA76" s="186">
        <f t="shared" si="23"/>
        <v>0</v>
      </c>
      <c r="AB76" s="186">
        <f t="shared" si="23"/>
        <v>0</v>
      </c>
      <c r="AC76" s="186">
        <f t="shared" si="23"/>
        <v>0</v>
      </c>
      <c r="AD76" s="186">
        <f t="shared" si="23"/>
        <v>0</v>
      </c>
      <c r="AE76" s="186">
        <f t="shared" si="23"/>
        <v>0</v>
      </c>
      <c r="AF76" s="186">
        <f t="shared" si="23"/>
        <v>0</v>
      </c>
      <c r="AG76" s="186">
        <f t="shared" si="23"/>
        <v>0</v>
      </c>
      <c r="AH76" s="186">
        <f t="shared" si="23"/>
        <v>0</v>
      </c>
      <c r="AI76" s="186">
        <f t="shared" si="23"/>
        <v>0</v>
      </c>
      <c r="AJ76" s="186">
        <f t="shared" si="23"/>
        <v>0</v>
      </c>
      <c r="AK76" s="186">
        <f t="shared" si="23"/>
        <v>0</v>
      </c>
      <c r="AL76" s="186">
        <f t="shared" si="23"/>
        <v>0</v>
      </c>
      <c r="AM76" s="186">
        <f t="shared" si="23"/>
        <v>0</v>
      </c>
      <c r="AN76" s="186">
        <f t="shared" si="23"/>
        <v>0</v>
      </c>
      <c r="AO76" s="186">
        <f t="shared" si="23"/>
        <v>0</v>
      </c>
      <c r="AP76" s="186">
        <f t="shared" si="23"/>
        <v>0</v>
      </c>
      <c r="AQ76" s="186">
        <f t="shared" si="23"/>
        <v>0</v>
      </c>
      <c r="AR76" s="186">
        <f t="shared" si="23"/>
        <v>1</v>
      </c>
      <c r="AS76" s="186">
        <f t="shared" si="23"/>
        <v>1</v>
      </c>
      <c r="AT76" s="186">
        <f t="shared" si="23"/>
        <v>1</v>
      </c>
      <c r="AU76" s="186">
        <f t="shared" si="23"/>
        <v>1</v>
      </c>
      <c r="AV76" s="186">
        <f t="shared" si="23"/>
        <v>1</v>
      </c>
      <c r="AW76" s="186">
        <f t="shared" si="23"/>
        <v>1</v>
      </c>
      <c r="AX76" s="186">
        <f t="shared" si="23"/>
        <v>1</v>
      </c>
      <c r="AY76" s="186">
        <f t="shared" si="23"/>
        <v>1</v>
      </c>
      <c r="AZ76" s="186">
        <f t="shared" si="23"/>
        <v>1</v>
      </c>
      <c r="BA76" s="186">
        <f t="shared" si="23"/>
        <v>1</v>
      </c>
      <c r="BB76" s="186">
        <f t="shared" si="23"/>
        <v>1</v>
      </c>
      <c r="BC76" s="186">
        <f t="shared" si="23"/>
        <v>1</v>
      </c>
      <c r="BD76" s="186">
        <f t="shared" si="23"/>
        <v>1</v>
      </c>
      <c r="BE76" s="186">
        <f t="shared" si="23"/>
        <v>1</v>
      </c>
      <c r="BF76" s="186">
        <f t="shared" si="23"/>
        <v>1</v>
      </c>
      <c r="BG76" s="186">
        <f t="shared" si="23"/>
        <v>1</v>
      </c>
      <c r="BH76" s="186">
        <f t="shared" si="23"/>
        <v>1</v>
      </c>
      <c r="BI76" s="186">
        <f t="shared" si="23"/>
        <v>1</v>
      </c>
      <c r="BJ76" s="186">
        <f t="shared" si="23"/>
        <v>1</v>
      </c>
      <c r="BK76" s="186">
        <f t="shared" si="23"/>
        <v>1</v>
      </c>
      <c r="BL76" s="186">
        <f t="shared" si="23"/>
        <v>1</v>
      </c>
      <c r="BM76" s="186">
        <f t="shared" si="23"/>
        <v>1</v>
      </c>
      <c r="BN76" s="186">
        <f t="shared" si="23"/>
        <v>1</v>
      </c>
      <c r="BO76" s="186">
        <f t="shared" si="22"/>
        <v>1</v>
      </c>
      <c r="BP76" s="186">
        <f t="shared" si="22"/>
        <v>1</v>
      </c>
      <c r="BQ76" s="186">
        <f t="shared" si="22"/>
        <v>1</v>
      </c>
      <c r="BR76" s="186">
        <f t="shared" si="22"/>
        <v>1</v>
      </c>
      <c r="BS76" s="186">
        <f t="shared" si="22"/>
        <v>1</v>
      </c>
      <c r="BT76" s="186">
        <f t="shared" si="22"/>
        <v>1</v>
      </c>
      <c r="BU76" s="186">
        <f t="shared" si="22"/>
        <v>1</v>
      </c>
      <c r="BV76" s="186">
        <f t="shared" si="22"/>
        <v>1</v>
      </c>
      <c r="BW76" s="186">
        <f t="shared" si="22"/>
        <v>1</v>
      </c>
      <c r="BX76" s="186">
        <f t="shared" si="22"/>
        <v>1</v>
      </c>
      <c r="BY76" s="186">
        <f t="shared" si="22"/>
        <v>1</v>
      </c>
      <c r="BZ76" s="186">
        <f t="shared" si="22"/>
        <v>1</v>
      </c>
      <c r="CA76" s="186">
        <f t="shared" si="22"/>
        <v>1</v>
      </c>
      <c r="CB76" s="186">
        <f t="shared" si="22"/>
        <v>1</v>
      </c>
      <c r="CC76" s="186">
        <f t="shared" si="22"/>
        <v>1</v>
      </c>
      <c r="CD76" s="186">
        <f t="shared" si="22"/>
        <v>1</v>
      </c>
      <c r="CE76" s="186">
        <f t="shared" si="22"/>
        <v>1</v>
      </c>
      <c r="CF76" s="186">
        <f t="shared" si="22"/>
        <v>1</v>
      </c>
      <c r="CG76" s="186">
        <f t="shared" si="22"/>
        <v>0</v>
      </c>
      <c r="CH76" s="186" t="s">
        <v>140</v>
      </c>
    </row>
    <row r="77" spans="1:86">
      <c r="A77" s="186">
        <v>2060</v>
      </c>
      <c r="B77" s="186">
        <f t="shared" si="6"/>
        <v>0</v>
      </c>
      <c r="C77" s="186">
        <f t="shared" si="23"/>
        <v>0</v>
      </c>
      <c r="D77" s="186">
        <f t="shared" si="23"/>
        <v>0</v>
      </c>
      <c r="E77" s="186">
        <f t="shared" si="23"/>
        <v>0</v>
      </c>
      <c r="F77" s="186">
        <f t="shared" si="23"/>
        <v>0</v>
      </c>
      <c r="G77" s="186">
        <f t="shared" si="23"/>
        <v>0</v>
      </c>
      <c r="H77" s="186">
        <f t="shared" si="23"/>
        <v>0</v>
      </c>
      <c r="I77" s="186">
        <f t="shared" si="23"/>
        <v>0</v>
      </c>
      <c r="J77" s="186">
        <f t="shared" si="23"/>
        <v>0</v>
      </c>
      <c r="K77" s="186">
        <f t="shared" si="23"/>
        <v>0</v>
      </c>
      <c r="L77" s="186">
        <f t="shared" si="23"/>
        <v>0</v>
      </c>
      <c r="M77" s="186">
        <f t="shared" si="23"/>
        <v>0</v>
      </c>
      <c r="N77" s="186">
        <f t="shared" si="23"/>
        <v>0</v>
      </c>
      <c r="O77" s="186">
        <f t="shared" si="23"/>
        <v>0</v>
      </c>
      <c r="P77" s="186">
        <f t="shared" si="23"/>
        <v>0</v>
      </c>
      <c r="Q77" s="186">
        <f t="shared" si="23"/>
        <v>0</v>
      </c>
      <c r="R77" s="186">
        <f t="shared" si="23"/>
        <v>0</v>
      </c>
      <c r="S77" s="186">
        <f t="shared" si="23"/>
        <v>0</v>
      </c>
      <c r="T77" s="186">
        <f t="shared" si="23"/>
        <v>0</v>
      </c>
      <c r="U77" s="186">
        <f t="shared" si="23"/>
        <v>0</v>
      </c>
      <c r="V77" s="186">
        <f t="shared" si="23"/>
        <v>0</v>
      </c>
      <c r="W77" s="186">
        <f t="shared" si="23"/>
        <v>0</v>
      </c>
      <c r="X77" s="186">
        <f t="shared" si="23"/>
        <v>0</v>
      </c>
      <c r="Y77" s="186">
        <f t="shared" si="23"/>
        <v>0</v>
      </c>
      <c r="Z77" s="186">
        <f t="shared" si="23"/>
        <v>0</v>
      </c>
      <c r="AA77" s="186">
        <f t="shared" si="23"/>
        <v>0</v>
      </c>
      <c r="AB77" s="186">
        <f t="shared" si="23"/>
        <v>0</v>
      </c>
      <c r="AC77" s="186">
        <f t="shared" si="23"/>
        <v>0</v>
      </c>
      <c r="AD77" s="186">
        <f t="shared" si="23"/>
        <v>0</v>
      </c>
      <c r="AE77" s="186">
        <f t="shared" si="23"/>
        <v>0</v>
      </c>
      <c r="AF77" s="186">
        <f t="shared" si="23"/>
        <v>0</v>
      </c>
      <c r="AG77" s="186">
        <f t="shared" si="23"/>
        <v>0</v>
      </c>
      <c r="AH77" s="186">
        <f t="shared" si="23"/>
        <v>0</v>
      </c>
      <c r="AI77" s="186">
        <f t="shared" si="23"/>
        <v>0</v>
      </c>
      <c r="AJ77" s="186">
        <f t="shared" si="23"/>
        <v>0</v>
      </c>
      <c r="AK77" s="186">
        <f t="shared" si="23"/>
        <v>0</v>
      </c>
      <c r="AL77" s="186">
        <f t="shared" si="23"/>
        <v>0</v>
      </c>
      <c r="AM77" s="186">
        <f t="shared" si="23"/>
        <v>0</v>
      </c>
      <c r="AN77" s="186">
        <f t="shared" si="23"/>
        <v>0</v>
      </c>
      <c r="AO77" s="186">
        <f t="shared" si="23"/>
        <v>0</v>
      </c>
      <c r="AP77" s="186">
        <f t="shared" si="23"/>
        <v>0</v>
      </c>
      <c r="AQ77" s="186">
        <f t="shared" si="23"/>
        <v>0</v>
      </c>
      <c r="AR77" s="186">
        <f t="shared" si="23"/>
        <v>0</v>
      </c>
      <c r="AS77" s="186">
        <f t="shared" si="23"/>
        <v>1</v>
      </c>
      <c r="AT77" s="186">
        <f t="shared" si="23"/>
        <v>1</v>
      </c>
      <c r="AU77" s="186">
        <f t="shared" si="23"/>
        <v>1</v>
      </c>
      <c r="AV77" s="186">
        <f t="shared" si="23"/>
        <v>1</v>
      </c>
      <c r="AW77" s="186">
        <f t="shared" si="23"/>
        <v>1</v>
      </c>
      <c r="AX77" s="186">
        <f t="shared" si="23"/>
        <v>1</v>
      </c>
      <c r="AY77" s="186">
        <f t="shared" si="23"/>
        <v>1</v>
      </c>
      <c r="AZ77" s="186">
        <f t="shared" si="23"/>
        <v>1</v>
      </c>
      <c r="BA77" s="186">
        <f t="shared" si="23"/>
        <v>1</v>
      </c>
      <c r="BB77" s="186">
        <f t="shared" si="23"/>
        <v>1</v>
      </c>
      <c r="BC77" s="186">
        <f t="shared" si="23"/>
        <v>1</v>
      </c>
      <c r="BD77" s="186">
        <f t="shared" si="23"/>
        <v>1</v>
      </c>
      <c r="BE77" s="186">
        <f t="shared" si="23"/>
        <v>1</v>
      </c>
      <c r="BF77" s="186">
        <f t="shared" si="23"/>
        <v>1</v>
      </c>
      <c r="BG77" s="186">
        <f t="shared" si="23"/>
        <v>1</v>
      </c>
      <c r="BH77" s="186">
        <f t="shared" si="23"/>
        <v>1</v>
      </c>
      <c r="BI77" s="186">
        <f t="shared" si="23"/>
        <v>1</v>
      </c>
      <c r="BJ77" s="186">
        <f t="shared" si="23"/>
        <v>1</v>
      </c>
      <c r="BK77" s="186">
        <f t="shared" si="23"/>
        <v>1</v>
      </c>
      <c r="BL77" s="186">
        <f t="shared" si="23"/>
        <v>1</v>
      </c>
      <c r="BM77" s="186">
        <f t="shared" si="23"/>
        <v>1</v>
      </c>
      <c r="BN77" s="186">
        <f t="shared" si="23"/>
        <v>1</v>
      </c>
      <c r="BO77" s="186">
        <f t="shared" si="22"/>
        <v>1</v>
      </c>
      <c r="BP77" s="186">
        <f t="shared" si="22"/>
        <v>1</v>
      </c>
      <c r="BQ77" s="186">
        <f t="shared" si="22"/>
        <v>1</v>
      </c>
      <c r="BR77" s="186">
        <f t="shared" si="22"/>
        <v>1</v>
      </c>
      <c r="BS77" s="186">
        <f t="shared" si="22"/>
        <v>1</v>
      </c>
      <c r="BT77" s="186">
        <f t="shared" si="22"/>
        <v>1</v>
      </c>
      <c r="BU77" s="186">
        <f t="shared" si="22"/>
        <v>1</v>
      </c>
      <c r="BV77" s="186">
        <f t="shared" si="22"/>
        <v>1</v>
      </c>
      <c r="BW77" s="186">
        <f t="shared" si="22"/>
        <v>1</v>
      </c>
      <c r="BX77" s="186">
        <f t="shared" si="22"/>
        <v>1</v>
      </c>
      <c r="BY77" s="186">
        <f t="shared" si="22"/>
        <v>1</v>
      </c>
      <c r="BZ77" s="186">
        <f t="shared" si="22"/>
        <v>1</v>
      </c>
      <c r="CA77" s="186">
        <f t="shared" si="22"/>
        <v>1</v>
      </c>
      <c r="CB77" s="186">
        <f t="shared" si="22"/>
        <v>1</v>
      </c>
      <c r="CC77" s="186">
        <f t="shared" si="22"/>
        <v>1</v>
      </c>
      <c r="CD77" s="186">
        <f t="shared" si="22"/>
        <v>1</v>
      </c>
      <c r="CE77" s="186">
        <f t="shared" si="22"/>
        <v>1</v>
      </c>
      <c r="CF77" s="186">
        <f t="shared" si="22"/>
        <v>1</v>
      </c>
      <c r="CG77" s="186">
        <f t="shared" si="22"/>
        <v>0</v>
      </c>
      <c r="CH77" s="186" t="s">
        <v>140</v>
      </c>
    </row>
    <row r="78" spans="1:86">
      <c r="A78" s="186">
        <v>2061</v>
      </c>
      <c r="B78" s="186">
        <f t="shared" si="6"/>
        <v>0</v>
      </c>
      <c r="C78" s="186">
        <f t="shared" si="23"/>
        <v>0</v>
      </c>
      <c r="D78" s="186">
        <f t="shared" si="23"/>
        <v>0</v>
      </c>
      <c r="E78" s="186">
        <f t="shared" si="23"/>
        <v>0</v>
      </c>
      <c r="F78" s="186">
        <f t="shared" si="23"/>
        <v>0</v>
      </c>
      <c r="G78" s="186">
        <f t="shared" si="23"/>
        <v>0</v>
      </c>
      <c r="H78" s="186">
        <f t="shared" si="23"/>
        <v>0</v>
      </c>
      <c r="I78" s="186">
        <f t="shared" si="23"/>
        <v>0</v>
      </c>
      <c r="J78" s="186">
        <f t="shared" si="23"/>
        <v>0</v>
      </c>
      <c r="K78" s="186">
        <f t="shared" si="23"/>
        <v>0</v>
      </c>
      <c r="L78" s="186">
        <f t="shared" si="23"/>
        <v>0</v>
      </c>
      <c r="M78" s="186">
        <f t="shared" si="23"/>
        <v>0</v>
      </c>
      <c r="N78" s="186">
        <f t="shared" si="23"/>
        <v>0</v>
      </c>
      <c r="O78" s="186">
        <f t="shared" si="23"/>
        <v>0</v>
      </c>
      <c r="P78" s="186">
        <f t="shared" si="23"/>
        <v>0</v>
      </c>
      <c r="Q78" s="186">
        <f t="shared" si="23"/>
        <v>0</v>
      </c>
      <c r="R78" s="186">
        <f t="shared" si="23"/>
        <v>0</v>
      </c>
      <c r="S78" s="186">
        <f t="shared" si="23"/>
        <v>0</v>
      </c>
      <c r="T78" s="186">
        <f t="shared" si="23"/>
        <v>0</v>
      </c>
      <c r="U78" s="186">
        <f t="shared" si="23"/>
        <v>0</v>
      </c>
      <c r="V78" s="186">
        <f t="shared" si="23"/>
        <v>0</v>
      </c>
      <c r="W78" s="186">
        <f t="shared" si="23"/>
        <v>0</v>
      </c>
      <c r="X78" s="186">
        <f t="shared" si="23"/>
        <v>0</v>
      </c>
      <c r="Y78" s="186">
        <f t="shared" si="23"/>
        <v>0</v>
      </c>
      <c r="Z78" s="186">
        <f t="shared" si="23"/>
        <v>0</v>
      </c>
      <c r="AA78" s="186">
        <f t="shared" si="23"/>
        <v>0</v>
      </c>
      <c r="AB78" s="186">
        <f t="shared" si="23"/>
        <v>0</v>
      </c>
      <c r="AC78" s="186">
        <f t="shared" si="23"/>
        <v>0</v>
      </c>
      <c r="AD78" s="186">
        <f t="shared" si="23"/>
        <v>0</v>
      </c>
      <c r="AE78" s="186">
        <f t="shared" si="23"/>
        <v>0</v>
      </c>
      <c r="AF78" s="186">
        <f t="shared" si="23"/>
        <v>0</v>
      </c>
      <c r="AG78" s="186">
        <f t="shared" si="23"/>
        <v>0</v>
      </c>
      <c r="AH78" s="186">
        <f t="shared" si="23"/>
        <v>0</v>
      </c>
      <c r="AI78" s="186">
        <f t="shared" si="23"/>
        <v>0</v>
      </c>
      <c r="AJ78" s="186">
        <f t="shared" si="23"/>
        <v>0</v>
      </c>
      <c r="AK78" s="186">
        <f t="shared" si="23"/>
        <v>0</v>
      </c>
      <c r="AL78" s="186">
        <f t="shared" si="23"/>
        <v>0</v>
      </c>
      <c r="AM78" s="186">
        <f t="shared" si="23"/>
        <v>0</v>
      </c>
      <c r="AN78" s="186">
        <f t="shared" si="23"/>
        <v>0</v>
      </c>
      <c r="AO78" s="186">
        <f t="shared" si="23"/>
        <v>0</v>
      </c>
      <c r="AP78" s="186">
        <f t="shared" si="23"/>
        <v>0</v>
      </c>
      <c r="AQ78" s="186">
        <f t="shared" si="23"/>
        <v>0</v>
      </c>
      <c r="AR78" s="186">
        <f t="shared" si="23"/>
        <v>0</v>
      </c>
      <c r="AS78" s="186">
        <f t="shared" si="23"/>
        <v>0</v>
      </c>
      <c r="AT78" s="186">
        <f t="shared" si="23"/>
        <v>1</v>
      </c>
      <c r="AU78" s="186">
        <f t="shared" si="23"/>
        <v>1</v>
      </c>
      <c r="AV78" s="186">
        <f t="shared" si="23"/>
        <v>1</v>
      </c>
      <c r="AW78" s="186">
        <f t="shared" si="23"/>
        <v>1</v>
      </c>
      <c r="AX78" s="186">
        <f t="shared" si="23"/>
        <v>1</v>
      </c>
      <c r="AY78" s="186">
        <f t="shared" si="23"/>
        <v>1</v>
      </c>
      <c r="AZ78" s="186">
        <f t="shared" si="23"/>
        <v>1</v>
      </c>
      <c r="BA78" s="186">
        <f t="shared" si="23"/>
        <v>1</v>
      </c>
      <c r="BB78" s="186">
        <f t="shared" si="23"/>
        <v>1</v>
      </c>
      <c r="BC78" s="186">
        <f t="shared" si="23"/>
        <v>1</v>
      </c>
      <c r="BD78" s="186">
        <f t="shared" si="23"/>
        <v>1</v>
      </c>
      <c r="BE78" s="186">
        <f t="shared" si="23"/>
        <v>1</v>
      </c>
      <c r="BF78" s="186">
        <f t="shared" si="23"/>
        <v>1</v>
      </c>
      <c r="BG78" s="186">
        <f t="shared" si="23"/>
        <v>1</v>
      </c>
      <c r="BH78" s="186">
        <f t="shared" si="23"/>
        <v>1</v>
      </c>
      <c r="BI78" s="186">
        <f t="shared" si="23"/>
        <v>1</v>
      </c>
      <c r="BJ78" s="186">
        <f t="shared" si="23"/>
        <v>1</v>
      </c>
      <c r="BK78" s="186">
        <f t="shared" si="23"/>
        <v>1</v>
      </c>
      <c r="BL78" s="186">
        <f t="shared" si="23"/>
        <v>1</v>
      </c>
      <c r="BM78" s="186">
        <f t="shared" si="23"/>
        <v>1</v>
      </c>
      <c r="BN78" s="186">
        <f t="shared" ref="BN78:CG81" si="24">IF(AND($A78+$E$13&gt;=BN$18,BN$18&gt;$A78),1,0)</f>
        <v>1</v>
      </c>
      <c r="BO78" s="186">
        <f t="shared" si="24"/>
        <v>1</v>
      </c>
      <c r="BP78" s="186">
        <f t="shared" si="24"/>
        <v>1</v>
      </c>
      <c r="BQ78" s="186">
        <f t="shared" si="24"/>
        <v>1</v>
      </c>
      <c r="BR78" s="186">
        <f t="shared" si="24"/>
        <v>1</v>
      </c>
      <c r="BS78" s="186">
        <f t="shared" si="24"/>
        <v>1</v>
      </c>
      <c r="BT78" s="186">
        <f t="shared" si="24"/>
        <v>1</v>
      </c>
      <c r="BU78" s="186">
        <f t="shared" si="24"/>
        <v>1</v>
      </c>
      <c r="BV78" s="186">
        <f t="shared" si="24"/>
        <v>1</v>
      </c>
      <c r="BW78" s="186">
        <f t="shared" si="24"/>
        <v>1</v>
      </c>
      <c r="BX78" s="186">
        <f t="shared" si="24"/>
        <v>1</v>
      </c>
      <c r="BY78" s="186">
        <f t="shared" si="24"/>
        <v>1</v>
      </c>
      <c r="BZ78" s="186">
        <f t="shared" si="24"/>
        <v>1</v>
      </c>
      <c r="CA78" s="186">
        <f t="shared" si="24"/>
        <v>1</v>
      </c>
      <c r="CB78" s="186">
        <f t="shared" si="24"/>
        <v>1</v>
      </c>
      <c r="CC78" s="186">
        <f t="shared" si="24"/>
        <v>1</v>
      </c>
      <c r="CD78" s="186">
        <f t="shared" si="24"/>
        <v>1</v>
      </c>
      <c r="CE78" s="186">
        <f t="shared" si="24"/>
        <v>1</v>
      </c>
      <c r="CF78" s="186">
        <f t="shared" si="24"/>
        <v>1</v>
      </c>
      <c r="CG78" s="186">
        <f t="shared" si="24"/>
        <v>0</v>
      </c>
      <c r="CH78" s="186" t="s">
        <v>140</v>
      </c>
    </row>
    <row r="79" spans="1:86">
      <c r="A79" s="186">
        <v>2062</v>
      </c>
      <c r="B79" s="186">
        <f t="shared" si="6"/>
        <v>0</v>
      </c>
      <c r="C79" s="186">
        <f t="shared" ref="C79:BN82" si="25">IF(AND($A79+$E$13&gt;=C$18,C$18&gt;$A79),1,0)</f>
        <v>0</v>
      </c>
      <c r="D79" s="186">
        <f t="shared" si="25"/>
        <v>0</v>
      </c>
      <c r="E79" s="186">
        <f t="shared" si="25"/>
        <v>0</v>
      </c>
      <c r="F79" s="186">
        <f t="shared" si="25"/>
        <v>0</v>
      </c>
      <c r="G79" s="186">
        <f t="shared" si="25"/>
        <v>0</v>
      </c>
      <c r="H79" s="186">
        <f t="shared" si="25"/>
        <v>0</v>
      </c>
      <c r="I79" s="186">
        <f t="shared" si="25"/>
        <v>0</v>
      </c>
      <c r="J79" s="186">
        <f t="shared" si="25"/>
        <v>0</v>
      </c>
      <c r="K79" s="186">
        <f t="shared" si="25"/>
        <v>0</v>
      </c>
      <c r="L79" s="186">
        <f t="shared" si="25"/>
        <v>0</v>
      </c>
      <c r="M79" s="186">
        <f t="shared" si="25"/>
        <v>0</v>
      </c>
      <c r="N79" s="186">
        <f t="shared" si="25"/>
        <v>0</v>
      </c>
      <c r="O79" s="186">
        <f t="shared" si="25"/>
        <v>0</v>
      </c>
      <c r="P79" s="186">
        <f t="shared" si="25"/>
        <v>0</v>
      </c>
      <c r="Q79" s="186">
        <f t="shared" si="25"/>
        <v>0</v>
      </c>
      <c r="R79" s="186">
        <f t="shared" si="25"/>
        <v>0</v>
      </c>
      <c r="S79" s="186">
        <f t="shared" si="25"/>
        <v>0</v>
      </c>
      <c r="T79" s="186">
        <f t="shared" si="25"/>
        <v>0</v>
      </c>
      <c r="U79" s="186">
        <f t="shared" si="25"/>
        <v>0</v>
      </c>
      <c r="V79" s="186">
        <f t="shared" si="25"/>
        <v>0</v>
      </c>
      <c r="W79" s="186">
        <f t="shared" si="25"/>
        <v>0</v>
      </c>
      <c r="X79" s="186">
        <f t="shared" si="25"/>
        <v>0</v>
      </c>
      <c r="Y79" s="186">
        <f t="shared" si="25"/>
        <v>0</v>
      </c>
      <c r="Z79" s="186">
        <f t="shared" si="25"/>
        <v>0</v>
      </c>
      <c r="AA79" s="186">
        <f t="shared" si="25"/>
        <v>0</v>
      </c>
      <c r="AB79" s="186">
        <f t="shared" si="25"/>
        <v>0</v>
      </c>
      <c r="AC79" s="186">
        <f t="shared" si="25"/>
        <v>0</v>
      </c>
      <c r="AD79" s="186">
        <f t="shared" si="25"/>
        <v>0</v>
      </c>
      <c r="AE79" s="186">
        <f t="shared" si="25"/>
        <v>0</v>
      </c>
      <c r="AF79" s="186">
        <f t="shared" si="25"/>
        <v>0</v>
      </c>
      <c r="AG79" s="186">
        <f t="shared" si="25"/>
        <v>0</v>
      </c>
      <c r="AH79" s="186">
        <f t="shared" si="25"/>
        <v>0</v>
      </c>
      <c r="AI79" s="186">
        <f t="shared" si="25"/>
        <v>0</v>
      </c>
      <c r="AJ79" s="186">
        <f t="shared" si="25"/>
        <v>0</v>
      </c>
      <c r="AK79" s="186">
        <f t="shared" si="25"/>
        <v>0</v>
      </c>
      <c r="AL79" s="186">
        <f t="shared" si="25"/>
        <v>0</v>
      </c>
      <c r="AM79" s="186">
        <f t="shared" si="25"/>
        <v>0</v>
      </c>
      <c r="AN79" s="186">
        <f t="shared" si="25"/>
        <v>0</v>
      </c>
      <c r="AO79" s="186">
        <f t="shared" si="25"/>
        <v>0</v>
      </c>
      <c r="AP79" s="186">
        <f t="shared" si="25"/>
        <v>0</v>
      </c>
      <c r="AQ79" s="186">
        <f t="shared" si="25"/>
        <v>0</v>
      </c>
      <c r="AR79" s="186">
        <f t="shared" si="25"/>
        <v>0</v>
      </c>
      <c r="AS79" s="186">
        <f t="shared" si="25"/>
        <v>0</v>
      </c>
      <c r="AT79" s="186">
        <f t="shared" si="25"/>
        <v>0</v>
      </c>
      <c r="AU79" s="186">
        <f t="shared" si="25"/>
        <v>1</v>
      </c>
      <c r="AV79" s="186">
        <f t="shared" si="25"/>
        <v>1</v>
      </c>
      <c r="AW79" s="186">
        <f t="shared" si="25"/>
        <v>1</v>
      </c>
      <c r="AX79" s="186">
        <f t="shared" si="25"/>
        <v>1</v>
      </c>
      <c r="AY79" s="186">
        <f t="shared" si="25"/>
        <v>1</v>
      </c>
      <c r="AZ79" s="186">
        <f t="shared" si="25"/>
        <v>1</v>
      </c>
      <c r="BA79" s="186">
        <f t="shared" si="25"/>
        <v>1</v>
      </c>
      <c r="BB79" s="186">
        <f t="shared" si="25"/>
        <v>1</v>
      </c>
      <c r="BC79" s="186">
        <f t="shared" si="25"/>
        <v>1</v>
      </c>
      <c r="BD79" s="186">
        <f t="shared" si="25"/>
        <v>1</v>
      </c>
      <c r="BE79" s="186">
        <f t="shared" si="25"/>
        <v>1</v>
      </c>
      <c r="BF79" s="186">
        <f t="shared" si="25"/>
        <v>1</v>
      </c>
      <c r="BG79" s="186">
        <f t="shared" si="25"/>
        <v>1</v>
      </c>
      <c r="BH79" s="186">
        <f t="shared" si="25"/>
        <v>1</v>
      </c>
      <c r="BI79" s="186">
        <f t="shared" si="25"/>
        <v>1</v>
      </c>
      <c r="BJ79" s="186">
        <f t="shared" si="25"/>
        <v>1</v>
      </c>
      <c r="BK79" s="186">
        <f t="shared" si="25"/>
        <v>1</v>
      </c>
      <c r="BL79" s="186">
        <f t="shared" si="25"/>
        <v>1</v>
      </c>
      <c r="BM79" s="186">
        <f t="shared" si="25"/>
        <v>1</v>
      </c>
      <c r="BN79" s="186">
        <f t="shared" si="25"/>
        <v>1</v>
      </c>
      <c r="BO79" s="186">
        <f t="shared" si="24"/>
        <v>1</v>
      </c>
      <c r="BP79" s="186">
        <f t="shared" si="24"/>
        <v>1</v>
      </c>
      <c r="BQ79" s="186">
        <f t="shared" si="24"/>
        <v>1</v>
      </c>
      <c r="BR79" s="186">
        <f t="shared" si="24"/>
        <v>1</v>
      </c>
      <c r="BS79" s="186">
        <f t="shared" si="24"/>
        <v>1</v>
      </c>
      <c r="BT79" s="186">
        <f t="shared" si="24"/>
        <v>1</v>
      </c>
      <c r="BU79" s="186">
        <f t="shared" si="24"/>
        <v>1</v>
      </c>
      <c r="BV79" s="186">
        <f t="shared" si="24"/>
        <v>1</v>
      </c>
      <c r="BW79" s="186">
        <f t="shared" si="24"/>
        <v>1</v>
      </c>
      <c r="BX79" s="186">
        <f t="shared" si="24"/>
        <v>1</v>
      </c>
      <c r="BY79" s="186">
        <f t="shared" si="24"/>
        <v>1</v>
      </c>
      <c r="BZ79" s="186">
        <f t="shared" si="24"/>
        <v>1</v>
      </c>
      <c r="CA79" s="186">
        <f t="shared" si="24"/>
        <v>1</v>
      </c>
      <c r="CB79" s="186">
        <f t="shared" si="24"/>
        <v>1</v>
      </c>
      <c r="CC79" s="186">
        <f t="shared" si="24"/>
        <v>1</v>
      </c>
      <c r="CD79" s="186">
        <f t="shared" si="24"/>
        <v>1</v>
      </c>
      <c r="CE79" s="186">
        <f t="shared" si="24"/>
        <v>1</v>
      </c>
      <c r="CF79" s="186">
        <f t="shared" si="24"/>
        <v>1</v>
      </c>
      <c r="CG79" s="186">
        <f t="shared" si="24"/>
        <v>0</v>
      </c>
      <c r="CH79" s="186" t="s">
        <v>140</v>
      </c>
    </row>
    <row r="80" spans="1:86">
      <c r="A80" s="186">
        <v>2063</v>
      </c>
      <c r="B80" s="186">
        <f t="shared" si="6"/>
        <v>0</v>
      </c>
      <c r="C80" s="186">
        <f t="shared" si="25"/>
        <v>0</v>
      </c>
      <c r="D80" s="186">
        <f t="shared" si="25"/>
        <v>0</v>
      </c>
      <c r="E80" s="186">
        <f t="shared" si="25"/>
        <v>0</v>
      </c>
      <c r="F80" s="186">
        <f t="shared" si="25"/>
        <v>0</v>
      </c>
      <c r="G80" s="186">
        <f t="shared" si="25"/>
        <v>0</v>
      </c>
      <c r="H80" s="186">
        <f t="shared" si="25"/>
        <v>0</v>
      </c>
      <c r="I80" s="186">
        <f t="shared" si="25"/>
        <v>0</v>
      </c>
      <c r="J80" s="186">
        <f t="shared" si="25"/>
        <v>0</v>
      </c>
      <c r="K80" s="186">
        <f t="shared" si="25"/>
        <v>0</v>
      </c>
      <c r="L80" s="186">
        <f t="shared" si="25"/>
        <v>0</v>
      </c>
      <c r="M80" s="186">
        <f t="shared" si="25"/>
        <v>0</v>
      </c>
      <c r="N80" s="186">
        <f t="shared" si="25"/>
        <v>0</v>
      </c>
      <c r="O80" s="186">
        <f t="shared" si="25"/>
        <v>0</v>
      </c>
      <c r="P80" s="186">
        <f t="shared" si="25"/>
        <v>0</v>
      </c>
      <c r="Q80" s="186">
        <f t="shared" si="25"/>
        <v>0</v>
      </c>
      <c r="R80" s="186">
        <f t="shared" si="25"/>
        <v>0</v>
      </c>
      <c r="S80" s="186">
        <f t="shared" si="25"/>
        <v>0</v>
      </c>
      <c r="T80" s="186">
        <f t="shared" si="25"/>
        <v>0</v>
      </c>
      <c r="U80" s="186">
        <f t="shared" si="25"/>
        <v>0</v>
      </c>
      <c r="V80" s="186">
        <f t="shared" si="25"/>
        <v>0</v>
      </c>
      <c r="W80" s="186">
        <f t="shared" si="25"/>
        <v>0</v>
      </c>
      <c r="X80" s="186">
        <f t="shared" si="25"/>
        <v>0</v>
      </c>
      <c r="Y80" s="186">
        <f t="shared" si="25"/>
        <v>0</v>
      </c>
      <c r="Z80" s="186">
        <f t="shared" si="25"/>
        <v>0</v>
      </c>
      <c r="AA80" s="186">
        <f t="shared" si="25"/>
        <v>0</v>
      </c>
      <c r="AB80" s="186">
        <f t="shared" si="25"/>
        <v>0</v>
      </c>
      <c r="AC80" s="186">
        <f t="shared" si="25"/>
        <v>0</v>
      </c>
      <c r="AD80" s="186">
        <f t="shared" si="25"/>
        <v>0</v>
      </c>
      <c r="AE80" s="186">
        <f t="shared" si="25"/>
        <v>0</v>
      </c>
      <c r="AF80" s="186">
        <f t="shared" si="25"/>
        <v>0</v>
      </c>
      <c r="AG80" s="186">
        <f t="shared" si="25"/>
        <v>0</v>
      </c>
      <c r="AH80" s="186">
        <f t="shared" si="25"/>
        <v>0</v>
      </c>
      <c r="AI80" s="186">
        <f t="shared" si="25"/>
        <v>0</v>
      </c>
      <c r="AJ80" s="186">
        <f t="shared" si="25"/>
        <v>0</v>
      </c>
      <c r="AK80" s="186">
        <f t="shared" si="25"/>
        <v>0</v>
      </c>
      <c r="AL80" s="186">
        <f t="shared" si="25"/>
        <v>0</v>
      </c>
      <c r="AM80" s="186">
        <f t="shared" si="25"/>
        <v>0</v>
      </c>
      <c r="AN80" s="186">
        <f t="shared" si="25"/>
        <v>0</v>
      </c>
      <c r="AO80" s="186">
        <f t="shared" si="25"/>
        <v>0</v>
      </c>
      <c r="AP80" s="186">
        <f t="shared" si="25"/>
        <v>0</v>
      </c>
      <c r="AQ80" s="186">
        <f t="shared" si="25"/>
        <v>0</v>
      </c>
      <c r="AR80" s="186">
        <f t="shared" si="25"/>
        <v>0</v>
      </c>
      <c r="AS80" s="186">
        <f t="shared" si="25"/>
        <v>0</v>
      </c>
      <c r="AT80" s="186">
        <f t="shared" si="25"/>
        <v>0</v>
      </c>
      <c r="AU80" s="186">
        <f t="shared" si="25"/>
        <v>0</v>
      </c>
      <c r="AV80" s="186">
        <f t="shared" si="25"/>
        <v>1</v>
      </c>
      <c r="AW80" s="186">
        <f t="shared" si="25"/>
        <v>1</v>
      </c>
      <c r="AX80" s="186">
        <f t="shared" si="25"/>
        <v>1</v>
      </c>
      <c r="AY80" s="186">
        <f t="shared" si="25"/>
        <v>1</v>
      </c>
      <c r="AZ80" s="186">
        <f t="shared" si="25"/>
        <v>1</v>
      </c>
      <c r="BA80" s="186">
        <f t="shared" si="25"/>
        <v>1</v>
      </c>
      <c r="BB80" s="186">
        <f t="shared" si="25"/>
        <v>1</v>
      </c>
      <c r="BC80" s="186">
        <f t="shared" si="25"/>
        <v>1</v>
      </c>
      <c r="BD80" s="186">
        <f t="shared" si="25"/>
        <v>1</v>
      </c>
      <c r="BE80" s="186">
        <f t="shared" si="25"/>
        <v>1</v>
      </c>
      <c r="BF80" s="186">
        <f t="shared" si="25"/>
        <v>1</v>
      </c>
      <c r="BG80" s="186">
        <f t="shared" si="25"/>
        <v>1</v>
      </c>
      <c r="BH80" s="186">
        <f t="shared" si="25"/>
        <v>1</v>
      </c>
      <c r="BI80" s="186">
        <f t="shared" si="25"/>
        <v>1</v>
      </c>
      <c r="BJ80" s="186">
        <f t="shared" si="25"/>
        <v>1</v>
      </c>
      <c r="BK80" s="186">
        <f t="shared" si="25"/>
        <v>1</v>
      </c>
      <c r="BL80" s="186">
        <f t="shared" si="25"/>
        <v>1</v>
      </c>
      <c r="BM80" s="186">
        <f t="shared" si="25"/>
        <v>1</v>
      </c>
      <c r="BN80" s="186">
        <f t="shared" si="25"/>
        <v>1</v>
      </c>
      <c r="BO80" s="186">
        <f t="shared" si="24"/>
        <v>1</v>
      </c>
      <c r="BP80" s="186">
        <f t="shared" si="24"/>
        <v>1</v>
      </c>
      <c r="BQ80" s="186">
        <f t="shared" si="24"/>
        <v>1</v>
      </c>
      <c r="BR80" s="186">
        <f t="shared" si="24"/>
        <v>1</v>
      </c>
      <c r="BS80" s="186">
        <f t="shared" si="24"/>
        <v>1</v>
      </c>
      <c r="BT80" s="186">
        <f t="shared" si="24"/>
        <v>1</v>
      </c>
      <c r="BU80" s="186">
        <f t="shared" si="24"/>
        <v>1</v>
      </c>
      <c r="BV80" s="186">
        <f t="shared" si="24"/>
        <v>1</v>
      </c>
      <c r="BW80" s="186">
        <f t="shared" si="24"/>
        <v>1</v>
      </c>
      <c r="BX80" s="186">
        <f t="shared" si="24"/>
        <v>1</v>
      </c>
      <c r="BY80" s="186">
        <f t="shared" si="24"/>
        <v>1</v>
      </c>
      <c r="BZ80" s="186">
        <f t="shared" si="24"/>
        <v>1</v>
      </c>
      <c r="CA80" s="186">
        <f t="shared" si="24"/>
        <v>1</v>
      </c>
      <c r="CB80" s="186">
        <f t="shared" si="24"/>
        <v>1</v>
      </c>
      <c r="CC80" s="186">
        <f t="shared" si="24"/>
        <v>1</v>
      </c>
      <c r="CD80" s="186">
        <f t="shared" si="24"/>
        <v>1</v>
      </c>
      <c r="CE80" s="186">
        <f t="shared" si="24"/>
        <v>1</v>
      </c>
      <c r="CF80" s="186">
        <f t="shared" si="24"/>
        <v>1</v>
      </c>
      <c r="CG80" s="186">
        <f t="shared" si="24"/>
        <v>0</v>
      </c>
      <c r="CH80" s="186" t="s">
        <v>140</v>
      </c>
    </row>
    <row r="81" spans="1:86">
      <c r="A81" s="186">
        <v>2064</v>
      </c>
      <c r="B81" s="186">
        <f t="shared" si="6"/>
        <v>0</v>
      </c>
      <c r="C81" s="186">
        <f t="shared" si="25"/>
        <v>0</v>
      </c>
      <c r="D81" s="186">
        <f t="shared" si="25"/>
        <v>0</v>
      </c>
      <c r="E81" s="186">
        <f t="shared" si="25"/>
        <v>0</v>
      </c>
      <c r="F81" s="186">
        <f t="shared" si="25"/>
        <v>0</v>
      </c>
      <c r="G81" s="186">
        <f t="shared" si="25"/>
        <v>0</v>
      </c>
      <c r="H81" s="186">
        <f t="shared" si="25"/>
        <v>0</v>
      </c>
      <c r="I81" s="186">
        <f t="shared" si="25"/>
        <v>0</v>
      </c>
      <c r="J81" s="186">
        <f t="shared" si="25"/>
        <v>0</v>
      </c>
      <c r="K81" s="186">
        <f t="shared" si="25"/>
        <v>0</v>
      </c>
      <c r="L81" s="186">
        <f t="shared" si="25"/>
        <v>0</v>
      </c>
      <c r="M81" s="186">
        <f t="shared" si="25"/>
        <v>0</v>
      </c>
      <c r="N81" s="186">
        <f t="shared" si="25"/>
        <v>0</v>
      </c>
      <c r="O81" s="186">
        <f t="shared" si="25"/>
        <v>0</v>
      </c>
      <c r="P81" s="186">
        <f t="shared" si="25"/>
        <v>0</v>
      </c>
      <c r="Q81" s="186">
        <f t="shared" si="25"/>
        <v>0</v>
      </c>
      <c r="R81" s="186">
        <f t="shared" si="25"/>
        <v>0</v>
      </c>
      <c r="S81" s="186">
        <f t="shared" si="25"/>
        <v>0</v>
      </c>
      <c r="T81" s="186">
        <f t="shared" si="25"/>
        <v>0</v>
      </c>
      <c r="U81" s="186">
        <f t="shared" si="25"/>
        <v>0</v>
      </c>
      <c r="V81" s="186">
        <f t="shared" si="25"/>
        <v>0</v>
      </c>
      <c r="W81" s="186">
        <f t="shared" si="25"/>
        <v>0</v>
      </c>
      <c r="X81" s="186">
        <f t="shared" si="25"/>
        <v>0</v>
      </c>
      <c r="Y81" s="186">
        <f t="shared" si="25"/>
        <v>0</v>
      </c>
      <c r="Z81" s="186">
        <f t="shared" si="25"/>
        <v>0</v>
      </c>
      <c r="AA81" s="186">
        <f t="shared" si="25"/>
        <v>0</v>
      </c>
      <c r="AB81" s="186">
        <f t="shared" si="25"/>
        <v>0</v>
      </c>
      <c r="AC81" s="186">
        <f t="shared" si="25"/>
        <v>0</v>
      </c>
      <c r="AD81" s="186">
        <f t="shared" si="25"/>
        <v>0</v>
      </c>
      <c r="AE81" s="186">
        <f t="shared" si="25"/>
        <v>0</v>
      </c>
      <c r="AF81" s="186">
        <f t="shared" si="25"/>
        <v>0</v>
      </c>
      <c r="AG81" s="186">
        <f t="shared" si="25"/>
        <v>0</v>
      </c>
      <c r="AH81" s="186">
        <f t="shared" si="25"/>
        <v>0</v>
      </c>
      <c r="AI81" s="186">
        <f t="shared" si="25"/>
        <v>0</v>
      </c>
      <c r="AJ81" s="186">
        <f t="shared" si="25"/>
        <v>0</v>
      </c>
      <c r="AK81" s="186">
        <f t="shared" si="25"/>
        <v>0</v>
      </c>
      <c r="AL81" s="186">
        <f t="shared" si="25"/>
        <v>0</v>
      </c>
      <c r="AM81" s="186">
        <f t="shared" si="25"/>
        <v>0</v>
      </c>
      <c r="AN81" s="186">
        <f t="shared" si="25"/>
        <v>0</v>
      </c>
      <c r="AO81" s="186">
        <f t="shared" si="25"/>
        <v>0</v>
      </c>
      <c r="AP81" s="186">
        <f t="shared" si="25"/>
        <v>0</v>
      </c>
      <c r="AQ81" s="186">
        <f t="shared" si="25"/>
        <v>0</v>
      </c>
      <c r="AR81" s="186">
        <f t="shared" si="25"/>
        <v>0</v>
      </c>
      <c r="AS81" s="186">
        <f t="shared" si="25"/>
        <v>0</v>
      </c>
      <c r="AT81" s="186">
        <f t="shared" si="25"/>
        <v>0</v>
      </c>
      <c r="AU81" s="186">
        <f t="shared" si="25"/>
        <v>0</v>
      </c>
      <c r="AV81" s="186">
        <f t="shared" si="25"/>
        <v>0</v>
      </c>
      <c r="AW81" s="186">
        <f t="shared" si="25"/>
        <v>1</v>
      </c>
      <c r="AX81" s="186">
        <f t="shared" si="25"/>
        <v>1</v>
      </c>
      <c r="AY81" s="186">
        <f t="shared" si="25"/>
        <v>1</v>
      </c>
      <c r="AZ81" s="186">
        <f t="shared" si="25"/>
        <v>1</v>
      </c>
      <c r="BA81" s="186">
        <f t="shared" si="25"/>
        <v>1</v>
      </c>
      <c r="BB81" s="186">
        <f t="shared" si="25"/>
        <v>1</v>
      </c>
      <c r="BC81" s="186">
        <f t="shared" si="25"/>
        <v>1</v>
      </c>
      <c r="BD81" s="186">
        <f t="shared" si="25"/>
        <v>1</v>
      </c>
      <c r="BE81" s="186">
        <f t="shared" si="25"/>
        <v>1</v>
      </c>
      <c r="BF81" s="186">
        <f t="shared" si="25"/>
        <v>1</v>
      </c>
      <c r="BG81" s="186">
        <f t="shared" si="25"/>
        <v>1</v>
      </c>
      <c r="BH81" s="186">
        <f t="shared" si="25"/>
        <v>1</v>
      </c>
      <c r="BI81" s="186">
        <f t="shared" si="25"/>
        <v>1</v>
      </c>
      <c r="BJ81" s="186">
        <f t="shared" si="25"/>
        <v>1</v>
      </c>
      <c r="BK81" s="186">
        <f t="shared" si="25"/>
        <v>1</v>
      </c>
      <c r="BL81" s="186">
        <f t="shared" si="25"/>
        <v>1</v>
      </c>
      <c r="BM81" s="186">
        <f t="shared" si="25"/>
        <v>1</v>
      </c>
      <c r="BN81" s="186">
        <f t="shared" si="25"/>
        <v>1</v>
      </c>
      <c r="BO81" s="186">
        <f t="shared" si="24"/>
        <v>1</v>
      </c>
      <c r="BP81" s="186">
        <f t="shared" si="24"/>
        <v>1</v>
      </c>
      <c r="BQ81" s="186">
        <f t="shared" si="24"/>
        <v>1</v>
      </c>
      <c r="BR81" s="186">
        <f t="shared" si="24"/>
        <v>1</v>
      </c>
      <c r="BS81" s="186">
        <f t="shared" si="24"/>
        <v>1</v>
      </c>
      <c r="BT81" s="186">
        <f t="shared" si="24"/>
        <v>1</v>
      </c>
      <c r="BU81" s="186">
        <f t="shared" si="24"/>
        <v>1</v>
      </c>
      <c r="BV81" s="186">
        <f t="shared" si="24"/>
        <v>1</v>
      </c>
      <c r="BW81" s="186">
        <f t="shared" si="24"/>
        <v>1</v>
      </c>
      <c r="BX81" s="186">
        <f t="shared" si="24"/>
        <v>1</v>
      </c>
      <c r="BY81" s="186">
        <f t="shared" si="24"/>
        <v>1</v>
      </c>
      <c r="BZ81" s="186">
        <f t="shared" si="24"/>
        <v>1</v>
      </c>
      <c r="CA81" s="186">
        <f t="shared" si="24"/>
        <v>1</v>
      </c>
      <c r="CB81" s="186">
        <f t="shared" si="24"/>
        <v>1</v>
      </c>
      <c r="CC81" s="186">
        <f t="shared" si="24"/>
        <v>1</v>
      </c>
      <c r="CD81" s="186">
        <f t="shared" si="24"/>
        <v>1</v>
      </c>
      <c r="CE81" s="186">
        <f t="shared" si="24"/>
        <v>1</v>
      </c>
      <c r="CF81" s="186">
        <f t="shared" si="24"/>
        <v>1</v>
      </c>
      <c r="CG81" s="186">
        <f t="shared" si="24"/>
        <v>0</v>
      </c>
      <c r="CH81" s="186" t="s">
        <v>140</v>
      </c>
    </row>
    <row r="82" spans="1:86">
      <c r="A82" s="186">
        <v>2065</v>
      </c>
      <c r="B82" s="186">
        <f t="shared" si="6"/>
        <v>0</v>
      </c>
      <c r="C82" s="186">
        <f t="shared" si="25"/>
        <v>0</v>
      </c>
      <c r="D82" s="186">
        <f t="shared" si="25"/>
        <v>0</v>
      </c>
      <c r="E82" s="186">
        <f t="shared" si="25"/>
        <v>0</v>
      </c>
      <c r="F82" s="186">
        <f t="shared" si="25"/>
        <v>0</v>
      </c>
      <c r="G82" s="186">
        <f t="shared" si="25"/>
        <v>0</v>
      </c>
      <c r="H82" s="186">
        <f t="shared" si="25"/>
        <v>0</v>
      </c>
      <c r="I82" s="186">
        <f t="shared" si="25"/>
        <v>0</v>
      </c>
      <c r="J82" s="186">
        <f t="shared" si="25"/>
        <v>0</v>
      </c>
      <c r="K82" s="186">
        <f t="shared" si="25"/>
        <v>0</v>
      </c>
      <c r="L82" s="186">
        <f t="shared" si="25"/>
        <v>0</v>
      </c>
      <c r="M82" s="186">
        <f t="shared" si="25"/>
        <v>0</v>
      </c>
      <c r="N82" s="186">
        <f t="shared" si="25"/>
        <v>0</v>
      </c>
      <c r="O82" s="186">
        <f t="shared" si="25"/>
        <v>0</v>
      </c>
      <c r="P82" s="186">
        <f t="shared" si="25"/>
        <v>0</v>
      </c>
      <c r="Q82" s="186">
        <f t="shared" si="25"/>
        <v>0</v>
      </c>
      <c r="R82" s="186">
        <f t="shared" si="25"/>
        <v>0</v>
      </c>
      <c r="S82" s="186">
        <f t="shared" si="25"/>
        <v>0</v>
      </c>
      <c r="T82" s="186">
        <f t="shared" si="25"/>
        <v>0</v>
      </c>
      <c r="U82" s="186">
        <f t="shared" si="25"/>
        <v>0</v>
      </c>
      <c r="V82" s="186">
        <f t="shared" si="25"/>
        <v>0</v>
      </c>
      <c r="W82" s="186">
        <f t="shared" si="25"/>
        <v>0</v>
      </c>
      <c r="X82" s="186">
        <f t="shared" si="25"/>
        <v>0</v>
      </c>
      <c r="Y82" s="186">
        <f t="shared" si="25"/>
        <v>0</v>
      </c>
      <c r="Z82" s="186">
        <f t="shared" si="25"/>
        <v>0</v>
      </c>
      <c r="AA82" s="186">
        <f t="shared" si="25"/>
        <v>0</v>
      </c>
      <c r="AB82" s="186">
        <f t="shared" si="25"/>
        <v>0</v>
      </c>
      <c r="AC82" s="186">
        <f t="shared" si="25"/>
        <v>0</v>
      </c>
      <c r="AD82" s="186">
        <f t="shared" si="25"/>
        <v>0</v>
      </c>
      <c r="AE82" s="186">
        <f t="shared" si="25"/>
        <v>0</v>
      </c>
      <c r="AF82" s="186">
        <f t="shared" si="25"/>
        <v>0</v>
      </c>
      <c r="AG82" s="186">
        <f t="shared" si="25"/>
        <v>0</v>
      </c>
      <c r="AH82" s="186">
        <f t="shared" si="25"/>
        <v>0</v>
      </c>
      <c r="AI82" s="186">
        <f t="shared" si="25"/>
        <v>0</v>
      </c>
      <c r="AJ82" s="186">
        <f t="shared" si="25"/>
        <v>0</v>
      </c>
      <c r="AK82" s="186">
        <f t="shared" si="25"/>
        <v>0</v>
      </c>
      <c r="AL82" s="186">
        <f t="shared" si="25"/>
        <v>0</v>
      </c>
      <c r="AM82" s="186">
        <f t="shared" si="25"/>
        <v>0</v>
      </c>
      <c r="AN82" s="186">
        <f t="shared" si="25"/>
        <v>0</v>
      </c>
      <c r="AO82" s="186">
        <f t="shared" si="25"/>
        <v>0</v>
      </c>
      <c r="AP82" s="186">
        <f t="shared" si="25"/>
        <v>0</v>
      </c>
      <c r="AQ82" s="186">
        <f t="shared" si="25"/>
        <v>0</v>
      </c>
      <c r="AR82" s="186">
        <f t="shared" si="25"/>
        <v>0</v>
      </c>
      <c r="AS82" s="186">
        <f t="shared" si="25"/>
        <v>0</v>
      </c>
      <c r="AT82" s="186">
        <f t="shared" si="25"/>
        <v>0</v>
      </c>
      <c r="AU82" s="186">
        <f t="shared" si="25"/>
        <v>0</v>
      </c>
      <c r="AV82" s="186">
        <f t="shared" si="25"/>
        <v>0</v>
      </c>
      <c r="AW82" s="186">
        <f t="shared" si="25"/>
        <v>0</v>
      </c>
      <c r="AX82" s="186">
        <f t="shared" si="25"/>
        <v>1</v>
      </c>
      <c r="AY82" s="186">
        <f t="shared" si="25"/>
        <v>1</v>
      </c>
      <c r="AZ82" s="186">
        <f t="shared" si="25"/>
        <v>1</v>
      </c>
      <c r="BA82" s="186">
        <f t="shared" si="25"/>
        <v>1</v>
      </c>
      <c r="BB82" s="186">
        <f t="shared" si="25"/>
        <v>1</v>
      </c>
      <c r="BC82" s="186">
        <f t="shared" si="25"/>
        <v>1</v>
      </c>
      <c r="BD82" s="186">
        <f t="shared" si="25"/>
        <v>1</v>
      </c>
      <c r="BE82" s="186">
        <f t="shared" si="25"/>
        <v>1</v>
      </c>
      <c r="BF82" s="186">
        <f t="shared" si="25"/>
        <v>1</v>
      </c>
      <c r="BG82" s="186">
        <f t="shared" si="25"/>
        <v>1</v>
      </c>
      <c r="BH82" s="186">
        <f t="shared" si="25"/>
        <v>1</v>
      </c>
      <c r="BI82" s="186">
        <f t="shared" si="25"/>
        <v>1</v>
      </c>
      <c r="BJ82" s="186">
        <f t="shared" si="25"/>
        <v>1</v>
      </c>
      <c r="BK82" s="186">
        <f t="shared" si="25"/>
        <v>1</v>
      </c>
      <c r="BL82" s="186">
        <f t="shared" si="25"/>
        <v>1</v>
      </c>
      <c r="BM82" s="186">
        <f t="shared" si="25"/>
        <v>1</v>
      </c>
      <c r="BN82" s="186">
        <f t="shared" ref="BN82:CG85" si="26">IF(AND($A82+$E$13&gt;=BN$18,BN$18&gt;$A82),1,0)</f>
        <v>1</v>
      </c>
      <c r="BO82" s="186">
        <f t="shared" si="26"/>
        <v>1</v>
      </c>
      <c r="BP82" s="186">
        <f t="shared" si="26"/>
        <v>1</v>
      </c>
      <c r="BQ82" s="186">
        <f t="shared" si="26"/>
        <v>1</v>
      </c>
      <c r="BR82" s="186">
        <f t="shared" si="26"/>
        <v>1</v>
      </c>
      <c r="BS82" s="186">
        <f t="shared" si="26"/>
        <v>1</v>
      </c>
      <c r="BT82" s="186">
        <f t="shared" si="26"/>
        <v>1</v>
      </c>
      <c r="BU82" s="186">
        <f t="shared" si="26"/>
        <v>1</v>
      </c>
      <c r="BV82" s="186">
        <f t="shared" si="26"/>
        <v>1</v>
      </c>
      <c r="BW82" s="186">
        <f t="shared" si="26"/>
        <v>1</v>
      </c>
      <c r="BX82" s="186">
        <f t="shared" si="26"/>
        <v>1</v>
      </c>
      <c r="BY82" s="186">
        <f t="shared" si="26"/>
        <v>1</v>
      </c>
      <c r="BZ82" s="186">
        <f t="shared" si="26"/>
        <v>1</v>
      </c>
      <c r="CA82" s="186">
        <f t="shared" si="26"/>
        <v>1</v>
      </c>
      <c r="CB82" s="186">
        <f t="shared" si="26"/>
        <v>1</v>
      </c>
      <c r="CC82" s="186">
        <f t="shared" si="26"/>
        <v>1</v>
      </c>
      <c r="CD82" s="186">
        <f t="shared" si="26"/>
        <v>1</v>
      </c>
      <c r="CE82" s="186">
        <f t="shared" si="26"/>
        <v>1</v>
      </c>
      <c r="CF82" s="186">
        <f t="shared" si="26"/>
        <v>1</v>
      </c>
      <c r="CG82" s="186">
        <f t="shared" si="26"/>
        <v>0</v>
      </c>
      <c r="CH82" s="186" t="s">
        <v>140</v>
      </c>
    </row>
    <row r="83" spans="1:86">
      <c r="A83" s="186">
        <v>2066</v>
      </c>
      <c r="B83" s="186">
        <f t="shared" si="6"/>
        <v>0</v>
      </c>
      <c r="C83" s="186">
        <f t="shared" ref="C83:BN86" si="27">IF(AND($A83+$E$13&gt;=C$18,C$18&gt;$A83),1,0)</f>
        <v>0</v>
      </c>
      <c r="D83" s="186">
        <f t="shared" si="27"/>
        <v>0</v>
      </c>
      <c r="E83" s="186">
        <f t="shared" si="27"/>
        <v>0</v>
      </c>
      <c r="F83" s="186">
        <f t="shared" si="27"/>
        <v>0</v>
      </c>
      <c r="G83" s="186">
        <f t="shared" si="27"/>
        <v>0</v>
      </c>
      <c r="H83" s="186">
        <f t="shared" si="27"/>
        <v>0</v>
      </c>
      <c r="I83" s="186">
        <f t="shared" si="27"/>
        <v>0</v>
      </c>
      <c r="J83" s="186">
        <f t="shared" si="27"/>
        <v>0</v>
      </c>
      <c r="K83" s="186">
        <f t="shared" si="27"/>
        <v>0</v>
      </c>
      <c r="L83" s="186">
        <f t="shared" si="27"/>
        <v>0</v>
      </c>
      <c r="M83" s="186">
        <f t="shared" si="27"/>
        <v>0</v>
      </c>
      <c r="N83" s="186">
        <f t="shared" si="27"/>
        <v>0</v>
      </c>
      <c r="O83" s="186">
        <f t="shared" si="27"/>
        <v>0</v>
      </c>
      <c r="P83" s="186">
        <f t="shared" si="27"/>
        <v>0</v>
      </c>
      <c r="Q83" s="186">
        <f t="shared" si="27"/>
        <v>0</v>
      </c>
      <c r="R83" s="186">
        <f t="shared" si="27"/>
        <v>0</v>
      </c>
      <c r="S83" s="186">
        <f t="shared" si="27"/>
        <v>0</v>
      </c>
      <c r="T83" s="186">
        <f t="shared" si="27"/>
        <v>0</v>
      </c>
      <c r="U83" s="186">
        <f t="shared" si="27"/>
        <v>0</v>
      </c>
      <c r="V83" s="186">
        <f t="shared" si="27"/>
        <v>0</v>
      </c>
      <c r="W83" s="186">
        <f t="shared" si="27"/>
        <v>0</v>
      </c>
      <c r="X83" s="186">
        <f t="shared" si="27"/>
        <v>0</v>
      </c>
      <c r="Y83" s="186">
        <f t="shared" si="27"/>
        <v>0</v>
      </c>
      <c r="Z83" s="186">
        <f t="shared" si="27"/>
        <v>0</v>
      </c>
      <c r="AA83" s="186">
        <f t="shared" si="27"/>
        <v>0</v>
      </c>
      <c r="AB83" s="186">
        <f t="shared" si="27"/>
        <v>0</v>
      </c>
      <c r="AC83" s="186">
        <f t="shared" si="27"/>
        <v>0</v>
      </c>
      <c r="AD83" s="186">
        <f t="shared" si="27"/>
        <v>0</v>
      </c>
      <c r="AE83" s="186">
        <f t="shared" si="27"/>
        <v>0</v>
      </c>
      <c r="AF83" s="186">
        <f t="shared" si="27"/>
        <v>0</v>
      </c>
      <c r="AG83" s="186">
        <f t="shared" si="27"/>
        <v>0</v>
      </c>
      <c r="AH83" s="186">
        <f t="shared" si="27"/>
        <v>0</v>
      </c>
      <c r="AI83" s="186">
        <f t="shared" si="27"/>
        <v>0</v>
      </c>
      <c r="AJ83" s="186">
        <f t="shared" si="27"/>
        <v>0</v>
      </c>
      <c r="AK83" s="186">
        <f t="shared" si="27"/>
        <v>0</v>
      </c>
      <c r="AL83" s="186">
        <f t="shared" si="27"/>
        <v>0</v>
      </c>
      <c r="AM83" s="186">
        <f t="shared" si="27"/>
        <v>0</v>
      </c>
      <c r="AN83" s="186">
        <f t="shared" si="27"/>
        <v>0</v>
      </c>
      <c r="AO83" s="186">
        <f t="shared" si="27"/>
        <v>0</v>
      </c>
      <c r="AP83" s="186">
        <f t="shared" si="27"/>
        <v>0</v>
      </c>
      <c r="AQ83" s="186">
        <f t="shared" si="27"/>
        <v>0</v>
      </c>
      <c r="AR83" s="186">
        <f t="shared" si="27"/>
        <v>0</v>
      </c>
      <c r="AS83" s="186">
        <f t="shared" si="27"/>
        <v>0</v>
      </c>
      <c r="AT83" s="186">
        <f t="shared" si="27"/>
        <v>0</v>
      </c>
      <c r="AU83" s="186">
        <f t="shared" si="27"/>
        <v>0</v>
      </c>
      <c r="AV83" s="186">
        <f t="shared" si="27"/>
        <v>0</v>
      </c>
      <c r="AW83" s="186">
        <f t="shared" si="27"/>
        <v>0</v>
      </c>
      <c r="AX83" s="186">
        <f t="shared" si="27"/>
        <v>0</v>
      </c>
      <c r="AY83" s="186">
        <f t="shared" si="27"/>
        <v>1</v>
      </c>
      <c r="AZ83" s="186">
        <f t="shared" si="27"/>
        <v>1</v>
      </c>
      <c r="BA83" s="186">
        <f t="shared" si="27"/>
        <v>1</v>
      </c>
      <c r="BB83" s="186">
        <f t="shared" si="27"/>
        <v>1</v>
      </c>
      <c r="BC83" s="186">
        <f t="shared" si="27"/>
        <v>1</v>
      </c>
      <c r="BD83" s="186">
        <f t="shared" si="27"/>
        <v>1</v>
      </c>
      <c r="BE83" s="186">
        <f t="shared" si="27"/>
        <v>1</v>
      </c>
      <c r="BF83" s="186">
        <f t="shared" si="27"/>
        <v>1</v>
      </c>
      <c r="BG83" s="186">
        <f t="shared" si="27"/>
        <v>1</v>
      </c>
      <c r="BH83" s="186">
        <f t="shared" si="27"/>
        <v>1</v>
      </c>
      <c r="BI83" s="186">
        <f t="shared" si="27"/>
        <v>1</v>
      </c>
      <c r="BJ83" s="186">
        <f t="shared" si="27"/>
        <v>1</v>
      </c>
      <c r="BK83" s="186">
        <f t="shared" si="27"/>
        <v>1</v>
      </c>
      <c r="BL83" s="186">
        <f t="shared" si="27"/>
        <v>1</v>
      </c>
      <c r="BM83" s="186">
        <f t="shared" si="27"/>
        <v>1</v>
      </c>
      <c r="BN83" s="186">
        <f t="shared" si="27"/>
        <v>1</v>
      </c>
      <c r="BO83" s="186">
        <f t="shared" si="26"/>
        <v>1</v>
      </c>
      <c r="BP83" s="186">
        <f t="shared" si="26"/>
        <v>1</v>
      </c>
      <c r="BQ83" s="186">
        <f t="shared" si="26"/>
        <v>1</v>
      </c>
      <c r="BR83" s="186">
        <f t="shared" si="26"/>
        <v>1</v>
      </c>
      <c r="BS83" s="186">
        <f t="shared" si="26"/>
        <v>1</v>
      </c>
      <c r="BT83" s="186">
        <f t="shared" si="26"/>
        <v>1</v>
      </c>
      <c r="BU83" s="186">
        <f t="shared" si="26"/>
        <v>1</v>
      </c>
      <c r="BV83" s="186">
        <f t="shared" si="26"/>
        <v>1</v>
      </c>
      <c r="BW83" s="186">
        <f t="shared" si="26"/>
        <v>1</v>
      </c>
      <c r="BX83" s="186">
        <f t="shared" si="26"/>
        <v>1</v>
      </c>
      <c r="BY83" s="186">
        <f t="shared" si="26"/>
        <v>1</v>
      </c>
      <c r="BZ83" s="186">
        <f t="shared" si="26"/>
        <v>1</v>
      </c>
      <c r="CA83" s="186">
        <f t="shared" si="26"/>
        <v>1</v>
      </c>
      <c r="CB83" s="186">
        <f t="shared" si="26"/>
        <v>1</v>
      </c>
      <c r="CC83" s="186">
        <f t="shared" si="26"/>
        <v>1</v>
      </c>
      <c r="CD83" s="186">
        <f t="shared" si="26"/>
        <v>1</v>
      </c>
      <c r="CE83" s="186">
        <f t="shared" si="26"/>
        <v>1</v>
      </c>
      <c r="CF83" s="186">
        <f t="shared" si="26"/>
        <v>1</v>
      </c>
      <c r="CG83" s="186">
        <f t="shared" si="26"/>
        <v>0</v>
      </c>
      <c r="CH83" s="186" t="s">
        <v>140</v>
      </c>
    </row>
    <row r="84" spans="1:86">
      <c r="A84" s="186">
        <v>2067</v>
      </c>
      <c r="B84" s="186">
        <f t="shared" si="6"/>
        <v>0</v>
      </c>
      <c r="C84" s="186">
        <f t="shared" si="27"/>
        <v>0</v>
      </c>
      <c r="D84" s="186">
        <f t="shared" si="27"/>
        <v>0</v>
      </c>
      <c r="E84" s="186">
        <f t="shared" si="27"/>
        <v>0</v>
      </c>
      <c r="F84" s="186">
        <f t="shared" si="27"/>
        <v>0</v>
      </c>
      <c r="G84" s="186">
        <f t="shared" si="27"/>
        <v>0</v>
      </c>
      <c r="H84" s="186">
        <f t="shared" si="27"/>
        <v>0</v>
      </c>
      <c r="I84" s="186">
        <f t="shared" si="27"/>
        <v>0</v>
      </c>
      <c r="J84" s="186">
        <f t="shared" si="27"/>
        <v>0</v>
      </c>
      <c r="K84" s="186">
        <f t="shared" si="27"/>
        <v>0</v>
      </c>
      <c r="L84" s="186">
        <f t="shared" si="27"/>
        <v>0</v>
      </c>
      <c r="M84" s="186">
        <f t="shared" si="27"/>
        <v>0</v>
      </c>
      <c r="N84" s="186">
        <f t="shared" si="27"/>
        <v>0</v>
      </c>
      <c r="O84" s="186">
        <f t="shared" si="27"/>
        <v>0</v>
      </c>
      <c r="P84" s="186">
        <f t="shared" si="27"/>
        <v>0</v>
      </c>
      <c r="Q84" s="186">
        <f t="shared" si="27"/>
        <v>0</v>
      </c>
      <c r="R84" s="186">
        <f t="shared" si="27"/>
        <v>0</v>
      </c>
      <c r="S84" s="186">
        <f t="shared" si="27"/>
        <v>0</v>
      </c>
      <c r="T84" s="186">
        <f t="shared" si="27"/>
        <v>0</v>
      </c>
      <c r="U84" s="186">
        <f t="shared" si="27"/>
        <v>0</v>
      </c>
      <c r="V84" s="186">
        <f t="shared" si="27"/>
        <v>0</v>
      </c>
      <c r="W84" s="186">
        <f t="shared" si="27"/>
        <v>0</v>
      </c>
      <c r="X84" s="186">
        <f t="shared" si="27"/>
        <v>0</v>
      </c>
      <c r="Y84" s="186">
        <f t="shared" si="27"/>
        <v>0</v>
      </c>
      <c r="Z84" s="186">
        <f t="shared" si="27"/>
        <v>0</v>
      </c>
      <c r="AA84" s="186">
        <f t="shared" si="27"/>
        <v>0</v>
      </c>
      <c r="AB84" s="186">
        <f t="shared" si="27"/>
        <v>0</v>
      </c>
      <c r="AC84" s="186">
        <f t="shared" si="27"/>
        <v>0</v>
      </c>
      <c r="AD84" s="186">
        <f t="shared" si="27"/>
        <v>0</v>
      </c>
      <c r="AE84" s="186">
        <f t="shared" si="27"/>
        <v>0</v>
      </c>
      <c r="AF84" s="186">
        <f t="shared" si="27"/>
        <v>0</v>
      </c>
      <c r="AG84" s="186">
        <f t="shared" si="27"/>
        <v>0</v>
      </c>
      <c r="AH84" s="186">
        <f t="shared" si="27"/>
        <v>0</v>
      </c>
      <c r="AI84" s="186">
        <f t="shared" si="27"/>
        <v>0</v>
      </c>
      <c r="AJ84" s="186">
        <f t="shared" si="27"/>
        <v>0</v>
      </c>
      <c r="AK84" s="186">
        <f t="shared" si="27"/>
        <v>0</v>
      </c>
      <c r="AL84" s="186">
        <f t="shared" si="27"/>
        <v>0</v>
      </c>
      <c r="AM84" s="186">
        <f t="shared" si="27"/>
        <v>0</v>
      </c>
      <c r="AN84" s="186">
        <f t="shared" si="27"/>
        <v>0</v>
      </c>
      <c r="AO84" s="186">
        <f t="shared" si="27"/>
        <v>0</v>
      </c>
      <c r="AP84" s="186">
        <f t="shared" si="27"/>
        <v>0</v>
      </c>
      <c r="AQ84" s="186">
        <f t="shared" si="27"/>
        <v>0</v>
      </c>
      <c r="AR84" s="186">
        <f t="shared" si="27"/>
        <v>0</v>
      </c>
      <c r="AS84" s="186">
        <f t="shared" si="27"/>
        <v>0</v>
      </c>
      <c r="AT84" s="186">
        <f t="shared" si="27"/>
        <v>0</v>
      </c>
      <c r="AU84" s="186">
        <f t="shared" si="27"/>
        <v>0</v>
      </c>
      <c r="AV84" s="186">
        <f t="shared" si="27"/>
        <v>0</v>
      </c>
      <c r="AW84" s="186">
        <f t="shared" si="27"/>
        <v>0</v>
      </c>
      <c r="AX84" s="186">
        <f t="shared" si="27"/>
        <v>0</v>
      </c>
      <c r="AY84" s="186">
        <f t="shared" si="27"/>
        <v>0</v>
      </c>
      <c r="AZ84" s="186">
        <f t="shared" si="27"/>
        <v>1</v>
      </c>
      <c r="BA84" s="186">
        <f t="shared" si="27"/>
        <v>1</v>
      </c>
      <c r="BB84" s="186">
        <f t="shared" si="27"/>
        <v>1</v>
      </c>
      <c r="BC84" s="186">
        <f t="shared" si="27"/>
        <v>1</v>
      </c>
      <c r="BD84" s="186">
        <f t="shared" si="27"/>
        <v>1</v>
      </c>
      <c r="BE84" s="186">
        <f t="shared" si="27"/>
        <v>1</v>
      </c>
      <c r="BF84" s="186">
        <f t="shared" si="27"/>
        <v>1</v>
      </c>
      <c r="BG84" s="186">
        <f t="shared" si="27"/>
        <v>1</v>
      </c>
      <c r="BH84" s="186">
        <f t="shared" si="27"/>
        <v>1</v>
      </c>
      <c r="BI84" s="186">
        <f t="shared" si="27"/>
        <v>1</v>
      </c>
      <c r="BJ84" s="186">
        <f t="shared" si="27"/>
        <v>1</v>
      </c>
      <c r="BK84" s="186">
        <f t="shared" si="27"/>
        <v>1</v>
      </c>
      <c r="BL84" s="186">
        <f t="shared" si="27"/>
        <v>1</v>
      </c>
      <c r="BM84" s="186">
        <f t="shared" si="27"/>
        <v>1</v>
      </c>
      <c r="BN84" s="186">
        <f t="shared" si="27"/>
        <v>1</v>
      </c>
      <c r="BO84" s="186">
        <f t="shared" si="26"/>
        <v>1</v>
      </c>
      <c r="BP84" s="186">
        <f t="shared" si="26"/>
        <v>1</v>
      </c>
      <c r="BQ84" s="186">
        <f t="shared" si="26"/>
        <v>1</v>
      </c>
      <c r="BR84" s="186">
        <f t="shared" si="26"/>
        <v>1</v>
      </c>
      <c r="BS84" s="186">
        <f t="shared" si="26"/>
        <v>1</v>
      </c>
      <c r="BT84" s="186">
        <f t="shared" si="26"/>
        <v>1</v>
      </c>
      <c r="BU84" s="186">
        <f t="shared" si="26"/>
        <v>1</v>
      </c>
      <c r="BV84" s="186">
        <f t="shared" si="26"/>
        <v>1</v>
      </c>
      <c r="BW84" s="186">
        <f t="shared" si="26"/>
        <v>1</v>
      </c>
      <c r="BX84" s="186">
        <f t="shared" si="26"/>
        <v>1</v>
      </c>
      <c r="BY84" s="186">
        <f t="shared" si="26"/>
        <v>1</v>
      </c>
      <c r="BZ84" s="186">
        <f t="shared" si="26"/>
        <v>1</v>
      </c>
      <c r="CA84" s="186">
        <f t="shared" si="26"/>
        <v>1</v>
      </c>
      <c r="CB84" s="186">
        <f t="shared" si="26"/>
        <v>1</v>
      </c>
      <c r="CC84" s="186">
        <f t="shared" si="26"/>
        <v>1</v>
      </c>
      <c r="CD84" s="186">
        <f t="shared" si="26"/>
        <v>1</v>
      </c>
      <c r="CE84" s="186">
        <f t="shared" si="26"/>
        <v>1</v>
      </c>
      <c r="CF84" s="186">
        <f t="shared" si="26"/>
        <v>1</v>
      </c>
      <c r="CG84" s="186">
        <f t="shared" si="26"/>
        <v>0</v>
      </c>
      <c r="CH84" s="186" t="s">
        <v>140</v>
      </c>
    </row>
    <row r="85" spans="1:86">
      <c r="A85" s="186">
        <v>2068</v>
      </c>
      <c r="B85" s="186">
        <f t="shared" si="6"/>
        <v>0</v>
      </c>
      <c r="C85" s="186">
        <f t="shared" si="27"/>
        <v>0</v>
      </c>
      <c r="D85" s="186">
        <f t="shared" si="27"/>
        <v>0</v>
      </c>
      <c r="E85" s="186">
        <f t="shared" si="27"/>
        <v>0</v>
      </c>
      <c r="F85" s="186">
        <f t="shared" si="27"/>
        <v>0</v>
      </c>
      <c r="G85" s="186">
        <f t="shared" si="27"/>
        <v>0</v>
      </c>
      <c r="H85" s="186">
        <f t="shared" si="27"/>
        <v>0</v>
      </c>
      <c r="I85" s="186">
        <f t="shared" si="27"/>
        <v>0</v>
      </c>
      <c r="J85" s="186">
        <f t="shared" si="27"/>
        <v>0</v>
      </c>
      <c r="K85" s="186">
        <f t="shared" si="27"/>
        <v>0</v>
      </c>
      <c r="L85" s="186">
        <f t="shared" si="27"/>
        <v>0</v>
      </c>
      <c r="M85" s="186">
        <f t="shared" si="27"/>
        <v>0</v>
      </c>
      <c r="N85" s="186">
        <f t="shared" si="27"/>
        <v>0</v>
      </c>
      <c r="O85" s="186">
        <f t="shared" si="27"/>
        <v>0</v>
      </c>
      <c r="P85" s="186">
        <f t="shared" si="27"/>
        <v>0</v>
      </c>
      <c r="Q85" s="186">
        <f t="shared" si="27"/>
        <v>0</v>
      </c>
      <c r="R85" s="186">
        <f t="shared" si="27"/>
        <v>0</v>
      </c>
      <c r="S85" s="186">
        <f t="shared" si="27"/>
        <v>0</v>
      </c>
      <c r="T85" s="186">
        <f t="shared" si="27"/>
        <v>0</v>
      </c>
      <c r="U85" s="186">
        <f t="shared" si="27"/>
        <v>0</v>
      </c>
      <c r="V85" s="186">
        <f t="shared" si="27"/>
        <v>0</v>
      </c>
      <c r="W85" s="186">
        <f t="shared" si="27"/>
        <v>0</v>
      </c>
      <c r="X85" s="186">
        <f t="shared" si="27"/>
        <v>0</v>
      </c>
      <c r="Y85" s="186">
        <f t="shared" si="27"/>
        <v>0</v>
      </c>
      <c r="Z85" s="186">
        <f t="shared" si="27"/>
        <v>0</v>
      </c>
      <c r="AA85" s="186">
        <f t="shared" si="27"/>
        <v>0</v>
      </c>
      <c r="AB85" s="186">
        <f t="shared" si="27"/>
        <v>0</v>
      </c>
      <c r="AC85" s="186">
        <f t="shared" si="27"/>
        <v>0</v>
      </c>
      <c r="AD85" s="186">
        <f t="shared" si="27"/>
        <v>0</v>
      </c>
      <c r="AE85" s="186">
        <f t="shared" si="27"/>
        <v>0</v>
      </c>
      <c r="AF85" s="186">
        <f t="shared" si="27"/>
        <v>0</v>
      </c>
      <c r="AG85" s="186">
        <f t="shared" si="27"/>
        <v>0</v>
      </c>
      <c r="AH85" s="186">
        <f t="shared" si="27"/>
        <v>0</v>
      </c>
      <c r="AI85" s="186">
        <f t="shared" si="27"/>
        <v>0</v>
      </c>
      <c r="AJ85" s="186">
        <f t="shared" si="27"/>
        <v>0</v>
      </c>
      <c r="AK85" s="186">
        <f t="shared" si="27"/>
        <v>0</v>
      </c>
      <c r="AL85" s="186">
        <f t="shared" si="27"/>
        <v>0</v>
      </c>
      <c r="AM85" s="186">
        <f t="shared" si="27"/>
        <v>0</v>
      </c>
      <c r="AN85" s="186">
        <f t="shared" si="27"/>
        <v>0</v>
      </c>
      <c r="AO85" s="186">
        <f t="shared" si="27"/>
        <v>0</v>
      </c>
      <c r="AP85" s="186">
        <f t="shared" si="27"/>
        <v>0</v>
      </c>
      <c r="AQ85" s="186">
        <f t="shared" si="27"/>
        <v>0</v>
      </c>
      <c r="AR85" s="186">
        <f t="shared" si="27"/>
        <v>0</v>
      </c>
      <c r="AS85" s="186">
        <f t="shared" si="27"/>
        <v>0</v>
      </c>
      <c r="AT85" s="186">
        <f t="shared" si="27"/>
        <v>0</v>
      </c>
      <c r="AU85" s="186">
        <f t="shared" si="27"/>
        <v>0</v>
      </c>
      <c r="AV85" s="186">
        <f t="shared" si="27"/>
        <v>0</v>
      </c>
      <c r="AW85" s="186">
        <f t="shared" si="27"/>
        <v>0</v>
      </c>
      <c r="AX85" s="186">
        <f t="shared" si="27"/>
        <v>0</v>
      </c>
      <c r="AY85" s="186">
        <f t="shared" si="27"/>
        <v>0</v>
      </c>
      <c r="AZ85" s="186">
        <f t="shared" si="27"/>
        <v>0</v>
      </c>
      <c r="BA85" s="186">
        <f t="shared" si="27"/>
        <v>1</v>
      </c>
      <c r="BB85" s="186">
        <f t="shared" si="27"/>
        <v>1</v>
      </c>
      <c r="BC85" s="186">
        <f t="shared" si="27"/>
        <v>1</v>
      </c>
      <c r="BD85" s="186">
        <f t="shared" si="27"/>
        <v>1</v>
      </c>
      <c r="BE85" s="186">
        <f t="shared" si="27"/>
        <v>1</v>
      </c>
      <c r="BF85" s="186">
        <f t="shared" si="27"/>
        <v>1</v>
      </c>
      <c r="BG85" s="186">
        <f t="shared" si="27"/>
        <v>1</v>
      </c>
      <c r="BH85" s="186">
        <f t="shared" si="27"/>
        <v>1</v>
      </c>
      <c r="BI85" s="186">
        <f t="shared" si="27"/>
        <v>1</v>
      </c>
      <c r="BJ85" s="186">
        <f t="shared" si="27"/>
        <v>1</v>
      </c>
      <c r="BK85" s="186">
        <f t="shared" si="27"/>
        <v>1</v>
      </c>
      <c r="BL85" s="186">
        <f t="shared" si="27"/>
        <v>1</v>
      </c>
      <c r="BM85" s="186">
        <f t="shared" si="27"/>
        <v>1</v>
      </c>
      <c r="BN85" s="186">
        <f t="shared" si="27"/>
        <v>1</v>
      </c>
      <c r="BO85" s="186">
        <f t="shared" si="26"/>
        <v>1</v>
      </c>
      <c r="BP85" s="186">
        <f t="shared" si="26"/>
        <v>1</v>
      </c>
      <c r="BQ85" s="186">
        <f t="shared" si="26"/>
        <v>1</v>
      </c>
      <c r="BR85" s="186">
        <f t="shared" si="26"/>
        <v>1</v>
      </c>
      <c r="BS85" s="186">
        <f t="shared" si="26"/>
        <v>1</v>
      </c>
      <c r="BT85" s="186">
        <f t="shared" si="26"/>
        <v>1</v>
      </c>
      <c r="BU85" s="186">
        <f t="shared" si="26"/>
        <v>1</v>
      </c>
      <c r="BV85" s="186">
        <f t="shared" si="26"/>
        <v>1</v>
      </c>
      <c r="BW85" s="186">
        <f t="shared" si="26"/>
        <v>1</v>
      </c>
      <c r="BX85" s="186">
        <f t="shared" si="26"/>
        <v>1</v>
      </c>
      <c r="BY85" s="186">
        <f t="shared" si="26"/>
        <v>1</v>
      </c>
      <c r="BZ85" s="186">
        <f t="shared" si="26"/>
        <v>1</v>
      </c>
      <c r="CA85" s="186">
        <f t="shared" si="26"/>
        <v>1</v>
      </c>
      <c r="CB85" s="186">
        <f t="shared" si="26"/>
        <v>1</v>
      </c>
      <c r="CC85" s="186">
        <f t="shared" si="26"/>
        <v>1</v>
      </c>
      <c r="CD85" s="186">
        <f t="shared" si="26"/>
        <v>1</v>
      </c>
      <c r="CE85" s="186">
        <f t="shared" si="26"/>
        <v>1</v>
      </c>
      <c r="CF85" s="186">
        <f t="shared" si="26"/>
        <v>1</v>
      </c>
      <c r="CG85" s="186">
        <f t="shared" si="26"/>
        <v>0</v>
      </c>
      <c r="CH85" s="186" t="s">
        <v>140</v>
      </c>
    </row>
    <row r="86" spans="1:86">
      <c r="A86" s="186">
        <v>2069</v>
      </c>
      <c r="B86" s="186">
        <f t="shared" si="6"/>
        <v>0</v>
      </c>
      <c r="C86" s="186">
        <f t="shared" si="27"/>
        <v>0</v>
      </c>
      <c r="D86" s="186">
        <f t="shared" si="27"/>
        <v>0</v>
      </c>
      <c r="E86" s="186">
        <f t="shared" si="27"/>
        <v>0</v>
      </c>
      <c r="F86" s="186">
        <f t="shared" si="27"/>
        <v>0</v>
      </c>
      <c r="G86" s="186">
        <f t="shared" si="27"/>
        <v>0</v>
      </c>
      <c r="H86" s="186">
        <f t="shared" si="27"/>
        <v>0</v>
      </c>
      <c r="I86" s="186">
        <f t="shared" si="27"/>
        <v>0</v>
      </c>
      <c r="J86" s="186">
        <f t="shared" si="27"/>
        <v>0</v>
      </c>
      <c r="K86" s="186">
        <f t="shared" si="27"/>
        <v>0</v>
      </c>
      <c r="L86" s="186">
        <f t="shared" si="27"/>
        <v>0</v>
      </c>
      <c r="M86" s="186">
        <f t="shared" si="27"/>
        <v>0</v>
      </c>
      <c r="N86" s="186">
        <f t="shared" si="27"/>
        <v>0</v>
      </c>
      <c r="O86" s="186">
        <f t="shared" si="27"/>
        <v>0</v>
      </c>
      <c r="P86" s="186">
        <f t="shared" si="27"/>
        <v>0</v>
      </c>
      <c r="Q86" s="186">
        <f t="shared" si="27"/>
        <v>0</v>
      </c>
      <c r="R86" s="186">
        <f t="shared" si="27"/>
        <v>0</v>
      </c>
      <c r="S86" s="186">
        <f t="shared" si="27"/>
        <v>0</v>
      </c>
      <c r="T86" s="186">
        <f t="shared" si="27"/>
        <v>0</v>
      </c>
      <c r="U86" s="186">
        <f t="shared" si="27"/>
        <v>0</v>
      </c>
      <c r="V86" s="186">
        <f t="shared" si="27"/>
        <v>0</v>
      </c>
      <c r="W86" s="186">
        <f t="shared" si="27"/>
        <v>0</v>
      </c>
      <c r="X86" s="186">
        <f t="shared" si="27"/>
        <v>0</v>
      </c>
      <c r="Y86" s="186">
        <f t="shared" si="27"/>
        <v>0</v>
      </c>
      <c r="Z86" s="186">
        <f t="shared" si="27"/>
        <v>0</v>
      </c>
      <c r="AA86" s="186">
        <f t="shared" si="27"/>
        <v>0</v>
      </c>
      <c r="AB86" s="186">
        <f t="shared" si="27"/>
        <v>0</v>
      </c>
      <c r="AC86" s="186">
        <f t="shared" si="27"/>
        <v>0</v>
      </c>
      <c r="AD86" s="186">
        <f t="shared" si="27"/>
        <v>0</v>
      </c>
      <c r="AE86" s="186">
        <f t="shared" si="27"/>
        <v>0</v>
      </c>
      <c r="AF86" s="186">
        <f t="shared" si="27"/>
        <v>0</v>
      </c>
      <c r="AG86" s="186">
        <f t="shared" si="27"/>
        <v>0</v>
      </c>
      <c r="AH86" s="186">
        <f t="shared" si="27"/>
        <v>0</v>
      </c>
      <c r="AI86" s="186">
        <f t="shared" si="27"/>
        <v>0</v>
      </c>
      <c r="AJ86" s="186">
        <f t="shared" si="27"/>
        <v>0</v>
      </c>
      <c r="AK86" s="186">
        <f t="shared" si="27"/>
        <v>0</v>
      </c>
      <c r="AL86" s="186">
        <f t="shared" si="27"/>
        <v>0</v>
      </c>
      <c r="AM86" s="186">
        <f t="shared" si="27"/>
        <v>0</v>
      </c>
      <c r="AN86" s="186">
        <f t="shared" si="27"/>
        <v>0</v>
      </c>
      <c r="AO86" s="186">
        <f t="shared" si="27"/>
        <v>0</v>
      </c>
      <c r="AP86" s="186">
        <f t="shared" si="27"/>
        <v>0</v>
      </c>
      <c r="AQ86" s="186">
        <f t="shared" si="27"/>
        <v>0</v>
      </c>
      <c r="AR86" s="186">
        <f t="shared" si="27"/>
        <v>0</v>
      </c>
      <c r="AS86" s="186">
        <f t="shared" si="27"/>
        <v>0</v>
      </c>
      <c r="AT86" s="186">
        <f t="shared" si="27"/>
        <v>0</v>
      </c>
      <c r="AU86" s="186">
        <f t="shared" si="27"/>
        <v>0</v>
      </c>
      <c r="AV86" s="186">
        <f t="shared" si="27"/>
        <v>0</v>
      </c>
      <c r="AW86" s="186">
        <f t="shared" si="27"/>
        <v>0</v>
      </c>
      <c r="AX86" s="186">
        <f t="shared" si="27"/>
        <v>0</v>
      </c>
      <c r="AY86" s="186">
        <f t="shared" si="27"/>
        <v>0</v>
      </c>
      <c r="AZ86" s="186">
        <f t="shared" si="27"/>
        <v>0</v>
      </c>
      <c r="BA86" s="186">
        <f t="shared" si="27"/>
        <v>0</v>
      </c>
      <c r="BB86" s="186">
        <f t="shared" si="27"/>
        <v>1</v>
      </c>
      <c r="BC86" s="186">
        <f t="shared" si="27"/>
        <v>1</v>
      </c>
      <c r="BD86" s="186">
        <f t="shared" si="27"/>
        <v>1</v>
      </c>
      <c r="BE86" s="186">
        <f t="shared" si="27"/>
        <v>1</v>
      </c>
      <c r="BF86" s="186">
        <f t="shared" si="27"/>
        <v>1</v>
      </c>
      <c r="BG86" s="186">
        <f t="shared" si="27"/>
        <v>1</v>
      </c>
      <c r="BH86" s="186">
        <f t="shared" si="27"/>
        <v>1</v>
      </c>
      <c r="BI86" s="186">
        <f t="shared" si="27"/>
        <v>1</v>
      </c>
      <c r="BJ86" s="186">
        <f t="shared" si="27"/>
        <v>1</v>
      </c>
      <c r="BK86" s="186">
        <f t="shared" si="27"/>
        <v>1</v>
      </c>
      <c r="BL86" s="186">
        <f t="shared" si="27"/>
        <v>1</v>
      </c>
      <c r="BM86" s="186">
        <f t="shared" si="27"/>
        <v>1</v>
      </c>
      <c r="BN86" s="186">
        <f t="shared" ref="BN86:CG89" si="28">IF(AND($A86+$E$13&gt;=BN$18,BN$18&gt;$A86),1,0)</f>
        <v>1</v>
      </c>
      <c r="BO86" s="186">
        <f t="shared" si="28"/>
        <v>1</v>
      </c>
      <c r="BP86" s="186">
        <f t="shared" si="28"/>
        <v>1</v>
      </c>
      <c r="BQ86" s="186">
        <f t="shared" si="28"/>
        <v>1</v>
      </c>
      <c r="BR86" s="186">
        <f t="shared" si="28"/>
        <v>1</v>
      </c>
      <c r="BS86" s="186">
        <f t="shared" si="28"/>
        <v>1</v>
      </c>
      <c r="BT86" s="186">
        <f t="shared" si="28"/>
        <v>1</v>
      </c>
      <c r="BU86" s="186">
        <f t="shared" si="28"/>
        <v>1</v>
      </c>
      <c r="BV86" s="186">
        <f t="shared" si="28"/>
        <v>1</v>
      </c>
      <c r="BW86" s="186">
        <f t="shared" si="28"/>
        <v>1</v>
      </c>
      <c r="BX86" s="186">
        <f t="shared" si="28"/>
        <v>1</v>
      </c>
      <c r="BY86" s="186">
        <f t="shared" si="28"/>
        <v>1</v>
      </c>
      <c r="BZ86" s="186">
        <f t="shared" si="28"/>
        <v>1</v>
      </c>
      <c r="CA86" s="186">
        <f t="shared" si="28"/>
        <v>1</v>
      </c>
      <c r="CB86" s="186">
        <f t="shared" si="28"/>
        <v>1</v>
      </c>
      <c r="CC86" s="186">
        <f t="shared" si="28"/>
        <v>1</v>
      </c>
      <c r="CD86" s="186">
        <f t="shared" si="28"/>
        <v>1</v>
      </c>
      <c r="CE86" s="186">
        <f t="shared" si="28"/>
        <v>1</v>
      </c>
      <c r="CF86" s="186">
        <f t="shared" si="28"/>
        <v>1</v>
      </c>
      <c r="CG86" s="186">
        <f t="shared" si="28"/>
        <v>0</v>
      </c>
      <c r="CH86" s="186" t="s">
        <v>140</v>
      </c>
    </row>
    <row r="87" spans="1:86">
      <c r="A87" s="186">
        <v>2070</v>
      </c>
      <c r="B87" s="186">
        <f t="shared" si="6"/>
        <v>0</v>
      </c>
      <c r="C87" s="186">
        <f t="shared" ref="C87:BN90" si="29">IF(AND($A87+$E$13&gt;=C$18,C$18&gt;$A87),1,0)</f>
        <v>0</v>
      </c>
      <c r="D87" s="186">
        <f t="shared" si="29"/>
        <v>0</v>
      </c>
      <c r="E87" s="186">
        <f t="shared" si="29"/>
        <v>0</v>
      </c>
      <c r="F87" s="186">
        <f t="shared" si="29"/>
        <v>0</v>
      </c>
      <c r="G87" s="186">
        <f t="shared" si="29"/>
        <v>0</v>
      </c>
      <c r="H87" s="186">
        <f t="shared" si="29"/>
        <v>0</v>
      </c>
      <c r="I87" s="186">
        <f t="shared" si="29"/>
        <v>0</v>
      </c>
      <c r="J87" s="186">
        <f t="shared" si="29"/>
        <v>0</v>
      </c>
      <c r="K87" s="186">
        <f t="shared" si="29"/>
        <v>0</v>
      </c>
      <c r="L87" s="186">
        <f t="shared" si="29"/>
        <v>0</v>
      </c>
      <c r="M87" s="186">
        <f t="shared" si="29"/>
        <v>0</v>
      </c>
      <c r="N87" s="186">
        <f t="shared" si="29"/>
        <v>0</v>
      </c>
      <c r="O87" s="186">
        <f t="shared" si="29"/>
        <v>0</v>
      </c>
      <c r="P87" s="186">
        <f t="shared" si="29"/>
        <v>0</v>
      </c>
      <c r="Q87" s="186">
        <f t="shared" si="29"/>
        <v>0</v>
      </c>
      <c r="R87" s="186">
        <f t="shared" si="29"/>
        <v>0</v>
      </c>
      <c r="S87" s="186">
        <f t="shared" si="29"/>
        <v>0</v>
      </c>
      <c r="T87" s="186">
        <f t="shared" si="29"/>
        <v>0</v>
      </c>
      <c r="U87" s="186">
        <f t="shared" si="29"/>
        <v>0</v>
      </c>
      <c r="V87" s="186">
        <f t="shared" si="29"/>
        <v>0</v>
      </c>
      <c r="W87" s="186">
        <f t="shared" si="29"/>
        <v>0</v>
      </c>
      <c r="X87" s="186">
        <f t="shared" si="29"/>
        <v>0</v>
      </c>
      <c r="Y87" s="186">
        <f t="shared" si="29"/>
        <v>0</v>
      </c>
      <c r="Z87" s="186">
        <f t="shared" si="29"/>
        <v>0</v>
      </c>
      <c r="AA87" s="186">
        <f t="shared" si="29"/>
        <v>0</v>
      </c>
      <c r="AB87" s="186">
        <f t="shared" si="29"/>
        <v>0</v>
      </c>
      <c r="AC87" s="186">
        <f t="shared" si="29"/>
        <v>0</v>
      </c>
      <c r="AD87" s="186">
        <f t="shared" si="29"/>
        <v>0</v>
      </c>
      <c r="AE87" s="186">
        <f t="shared" si="29"/>
        <v>0</v>
      </c>
      <c r="AF87" s="186">
        <f t="shared" si="29"/>
        <v>0</v>
      </c>
      <c r="AG87" s="186">
        <f t="shared" si="29"/>
        <v>0</v>
      </c>
      <c r="AH87" s="186">
        <f t="shared" si="29"/>
        <v>0</v>
      </c>
      <c r="AI87" s="186">
        <f t="shared" si="29"/>
        <v>0</v>
      </c>
      <c r="AJ87" s="186">
        <f t="shared" si="29"/>
        <v>0</v>
      </c>
      <c r="AK87" s="186">
        <f t="shared" si="29"/>
        <v>0</v>
      </c>
      <c r="AL87" s="186">
        <f t="shared" si="29"/>
        <v>0</v>
      </c>
      <c r="AM87" s="186">
        <f t="shared" si="29"/>
        <v>0</v>
      </c>
      <c r="AN87" s="186">
        <f t="shared" si="29"/>
        <v>0</v>
      </c>
      <c r="AO87" s="186">
        <f t="shared" si="29"/>
        <v>0</v>
      </c>
      <c r="AP87" s="186">
        <f t="shared" si="29"/>
        <v>0</v>
      </c>
      <c r="AQ87" s="186">
        <f t="shared" si="29"/>
        <v>0</v>
      </c>
      <c r="AR87" s="186">
        <f t="shared" si="29"/>
        <v>0</v>
      </c>
      <c r="AS87" s="186">
        <f t="shared" si="29"/>
        <v>0</v>
      </c>
      <c r="AT87" s="186">
        <f t="shared" si="29"/>
        <v>0</v>
      </c>
      <c r="AU87" s="186">
        <f t="shared" si="29"/>
        <v>0</v>
      </c>
      <c r="AV87" s="186">
        <f t="shared" si="29"/>
        <v>0</v>
      </c>
      <c r="AW87" s="186">
        <f t="shared" si="29"/>
        <v>0</v>
      </c>
      <c r="AX87" s="186">
        <f t="shared" si="29"/>
        <v>0</v>
      </c>
      <c r="AY87" s="186">
        <f t="shared" si="29"/>
        <v>0</v>
      </c>
      <c r="AZ87" s="186">
        <f t="shared" si="29"/>
        <v>0</v>
      </c>
      <c r="BA87" s="186">
        <f t="shared" si="29"/>
        <v>0</v>
      </c>
      <c r="BB87" s="186">
        <f t="shared" si="29"/>
        <v>0</v>
      </c>
      <c r="BC87" s="186">
        <f t="shared" si="29"/>
        <v>1</v>
      </c>
      <c r="BD87" s="186">
        <f t="shared" si="29"/>
        <v>1</v>
      </c>
      <c r="BE87" s="186">
        <f t="shared" si="29"/>
        <v>1</v>
      </c>
      <c r="BF87" s="186">
        <f t="shared" si="29"/>
        <v>1</v>
      </c>
      <c r="BG87" s="186">
        <f t="shared" si="29"/>
        <v>1</v>
      </c>
      <c r="BH87" s="186">
        <f t="shared" si="29"/>
        <v>1</v>
      </c>
      <c r="BI87" s="186">
        <f t="shared" si="29"/>
        <v>1</v>
      </c>
      <c r="BJ87" s="186">
        <f t="shared" si="29"/>
        <v>1</v>
      </c>
      <c r="BK87" s="186">
        <f t="shared" si="29"/>
        <v>1</v>
      </c>
      <c r="BL87" s="186">
        <f t="shared" si="29"/>
        <v>1</v>
      </c>
      <c r="BM87" s="186">
        <f t="shared" si="29"/>
        <v>1</v>
      </c>
      <c r="BN87" s="186">
        <f t="shared" si="29"/>
        <v>1</v>
      </c>
      <c r="BO87" s="186">
        <f t="shared" si="28"/>
        <v>1</v>
      </c>
      <c r="BP87" s="186">
        <f t="shared" si="28"/>
        <v>1</v>
      </c>
      <c r="BQ87" s="186">
        <f t="shared" si="28"/>
        <v>1</v>
      </c>
      <c r="BR87" s="186">
        <f t="shared" si="28"/>
        <v>1</v>
      </c>
      <c r="BS87" s="186">
        <f t="shared" si="28"/>
        <v>1</v>
      </c>
      <c r="BT87" s="186">
        <f t="shared" si="28"/>
        <v>1</v>
      </c>
      <c r="BU87" s="186">
        <f t="shared" si="28"/>
        <v>1</v>
      </c>
      <c r="BV87" s="186">
        <f t="shared" si="28"/>
        <v>1</v>
      </c>
      <c r="BW87" s="186">
        <f t="shared" si="28"/>
        <v>1</v>
      </c>
      <c r="BX87" s="186">
        <f t="shared" si="28"/>
        <v>1</v>
      </c>
      <c r="BY87" s="186">
        <f t="shared" si="28"/>
        <v>1</v>
      </c>
      <c r="BZ87" s="186">
        <f t="shared" si="28"/>
        <v>1</v>
      </c>
      <c r="CA87" s="186">
        <f t="shared" si="28"/>
        <v>1</v>
      </c>
      <c r="CB87" s="186">
        <f t="shared" si="28"/>
        <v>1</v>
      </c>
      <c r="CC87" s="186">
        <f t="shared" si="28"/>
        <v>1</v>
      </c>
      <c r="CD87" s="186">
        <f t="shared" si="28"/>
        <v>1</v>
      </c>
      <c r="CE87" s="186">
        <f t="shared" si="28"/>
        <v>1</v>
      </c>
      <c r="CF87" s="186">
        <f t="shared" si="28"/>
        <v>1</v>
      </c>
      <c r="CG87" s="186">
        <f t="shared" si="28"/>
        <v>0</v>
      </c>
      <c r="CH87" s="186" t="s">
        <v>140</v>
      </c>
    </row>
    <row r="88" spans="1:86">
      <c r="A88" s="186">
        <v>2071</v>
      </c>
      <c r="B88" s="186">
        <f t="shared" si="6"/>
        <v>0</v>
      </c>
      <c r="C88" s="186">
        <f t="shared" si="29"/>
        <v>0</v>
      </c>
      <c r="D88" s="186">
        <f t="shared" si="29"/>
        <v>0</v>
      </c>
      <c r="E88" s="186">
        <f t="shared" si="29"/>
        <v>0</v>
      </c>
      <c r="F88" s="186">
        <f t="shared" si="29"/>
        <v>0</v>
      </c>
      <c r="G88" s="186">
        <f t="shared" si="29"/>
        <v>0</v>
      </c>
      <c r="H88" s="186">
        <f t="shared" si="29"/>
        <v>0</v>
      </c>
      <c r="I88" s="186">
        <f t="shared" si="29"/>
        <v>0</v>
      </c>
      <c r="J88" s="186">
        <f t="shared" si="29"/>
        <v>0</v>
      </c>
      <c r="K88" s="186">
        <f t="shared" si="29"/>
        <v>0</v>
      </c>
      <c r="L88" s="186">
        <f t="shared" si="29"/>
        <v>0</v>
      </c>
      <c r="M88" s="186">
        <f t="shared" si="29"/>
        <v>0</v>
      </c>
      <c r="N88" s="186">
        <f t="shared" si="29"/>
        <v>0</v>
      </c>
      <c r="O88" s="186">
        <f t="shared" si="29"/>
        <v>0</v>
      </c>
      <c r="P88" s="186">
        <f t="shared" si="29"/>
        <v>0</v>
      </c>
      <c r="Q88" s="186">
        <f t="shared" si="29"/>
        <v>0</v>
      </c>
      <c r="R88" s="186">
        <f t="shared" si="29"/>
        <v>0</v>
      </c>
      <c r="S88" s="186">
        <f t="shared" si="29"/>
        <v>0</v>
      </c>
      <c r="T88" s="186">
        <f t="shared" si="29"/>
        <v>0</v>
      </c>
      <c r="U88" s="186">
        <f t="shared" si="29"/>
        <v>0</v>
      </c>
      <c r="V88" s="186">
        <f t="shared" si="29"/>
        <v>0</v>
      </c>
      <c r="W88" s="186">
        <f t="shared" si="29"/>
        <v>0</v>
      </c>
      <c r="X88" s="186">
        <f t="shared" si="29"/>
        <v>0</v>
      </c>
      <c r="Y88" s="186">
        <f t="shared" si="29"/>
        <v>0</v>
      </c>
      <c r="Z88" s="186">
        <f t="shared" si="29"/>
        <v>0</v>
      </c>
      <c r="AA88" s="186">
        <f t="shared" si="29"/>
        <v>0</v>
      </c>
      <c r="AB88" s="186">
        <f t="shared" si="29"/>
        <v>0</v>
      </c>
      <c r="AC88" s="186">
        <f t="shared" si="29"/>
        <v>0</v>
      </c>
      <c r="AD88" s="186">
        <f t="shared" si="29"/>
        <v>0</v>
      </c>
      <c r="AE88" s="186">
        <f t="shared" si="29"/>
        <v>0</v>
      </c>
      <c r="AF88" s="186">
        <f t="shared" si="29"/>
        <v>0</v>
      </c>
      <c r="AG88" s="186">
        <f t="shared" si="29"/>
        <v>0</v>
      </c>
      <c r="AH88" s="186">
        <f t="shared" si="29"/>
        <v>0</v>
      </c>
      <c r="AI88" s="186">
        <f t="shared" si="29"/>
        <v>0</v>
      </c>
      <c r="AJ88" s="186">
        <f t="shared" si="29"/>
        <v>0</v>
      </c>
      <c r="AK88" s="186">
        <f t="shared" si="29"/>
        <v>0</v>
      </c>
      <c r="AL88" s="186">
        <f t="shared" si="29"/>
        <v>0</v>
      </c>
      <c r="AM88" s="186">
        <f t="shared" si="29"/>
        <v>0</v>
      </c>
      <c r="AN88" s="186">
        <f t="shared" si="29"/>
        <v>0</v>
      </c>
      <c r="AO88" s="186">
        <f t="shared" si="29"/>
        <v>0</v>
      </c>
      <c r="AP88" s="186">
        <f t="shared" si="29"/>
        <v>0</v>
      </c>
      <c r="AQ88" s="186">
        <f t="shared" si="29"/>
        <v>0</v>
      </c>
      <c r="AR88" s="186">
        <f t="shared" si="29"/>
        <v>0</v>
      </c>
      <c r="AS88" s="186">
        <f t="shared" si="29"/>
        <v>0</v>
      </c>
      <c r="AT88" s="186">
        <f t="shared" si="29"/>
        <v>0</v>
      </c>
      <c r="AU88" s="186">
        <f t="shared" si="29"/>
        <v>0</v>
      </c>
      <c r="AV88" s="186">
        <f t="shared" si="29"/>
        <v>0</v>
      </c>
      <c r="AW88" s="186">
        <f t="shared" si="29"/>
        <v>0</v>
      </c>
      <c r="AX88" s="186">
        <f t="shared" si="29"/>
        <v>0</v>
      </c>
      <c r="AY88" s="186">
        <f t="shared" si="29"/>
        <v>0</v>
      </c>
      <c r="AZ88" s="186">
        <f t="shared" si="29"/>
        <v>0</v>
      </c>
      <c r="BA88" s="186">
        <f t="shared" si="29"/>
        <v>0</v>
      </c>
      <c r="BB88" s="186">
        <f t="shared" si="29"/>
        <v>0</v>
      </c>
      <c r="BC88" s="186">
        <f t="shared" si="29"/>
        <v>0</v>
      </c>
      <c r="BD88" s="186">
        <f t="shared" si="29"/>
        <v>1</v>
      </c>
      <c r="BE88" s="186">
        <f t="shared" si="29"/>
        <v>1</v>
      </c>
      <c r="BF88" s="186">
        <f t="shared" si="29"/>
        <v>1</v>
      </c>
      <c r="BG88" s="186">
        <f t="shared" si="29"/>
        <v>1</v>
      </c>
      <c r="BH88" s="186">
        <f t="shared" si="29"/>
        <v>1</v>
      </c>
      <c r="BI88" s="186">
        <f t="shared" si="29"/>
        <v>1</v>
      </c>
      <c r="BJ88" s="186">
        <f t="shared" si="29"/>
        <v>1</v>
      </c>
      <c r="BK88" s="186">
        <f t="shared" si="29"/>
        <v>1</v>
      </c>
      <c r="BL88" s="186">
        <f t="shared" si="29"/>
        <v>1</v>
      </c>
      <c r="BM88" s="186">
        <f t="shared" si="29"/>
        <v>1</v>
      </c>
      <c r="BN88" s="186">
        <f t="shared" si="29"/>
        <v>1</v>
      </c>
      <c r="BO88" s="186">
        <f t="shared" si="28"/>
        <v>1</v>
      </c>
      <c r="BP88" s="186">
        <f t="shared" si="28"/>
        <v>1</v>
      </c>
      <c r="BQ88" s="186">
        <f t="shared" si="28"/>
        <v>1</v>
      </c>
      <c r="BR88" s="186">
        <f t="shared" si="28"/>
        <v>1</v>
      </c>
      <c r="BS88" s="186">
        <f t="shared" si="28"/>
        <v>1</v>
      </c>
      <c r="BT88" s="186">
        <f t="shared" si="28"/>
        <v>1</v>
      </c>
      <c r="BU88" s="186">
        <f t="shared" si="28"/>
        <v>1</v>
      </c>
      <c r="BV88" s="186">
        <f t="shared" si="28"/>
        <v>1</v>
      </c>
      <c r="BW88" s="186">
        <f t="shared" si="28"/>
        <v>1</v>
      </c>
      <c r="BX88" s="186">
        <f t="shared" si="28"/>
        <v>1</v>
      </c>
      <c r="BY88" s="186">
        <f t="shared" si="28"/>
        <v>1</v>
      </c>
      <c r="BZ88" s="186">
        <f t="shared" si="28"/>
        <v>1</v>
      </c>
      <c r="CA88" s="186">
        <f t="shared" si="28"/>
        <v>1</v>
      </c>
      <c r="CB88" s="186">
        <f t="shared" si="28"/>
        <v>1</v>
      </c>
      <c r="CC88" s="186">
        <f t="shared" si="28"/>
        <v>1</v>
      </c>
      <c r="CD88" s="186">
        <f t="shared" si="28"/>
        <v>1</v>
      </c>
      <c r="CE88" s="186">
        <f t="shared" si="28"/>
        <v>1</v>
      </c>
      <c r="CF88" s="186">
        <f t="shared" si="28"/>
        <v>1</v>
      </c>
      <c r="CG88" s="186">
        <f t="shared" si="28"/>
        <v>0</v>
      </c>
      <c r="CH88" s="186" t="s">
        <v>140</v>
      </c>
    </row>
    <row r="89" spans="1:86">
      <c r="A89" s="186">
        <v>2072</v>
      </c>
      <c r="B89" s="186">
        <f t="shared" si="6"/>
        <v>0</v>
      </c>
      <c r="C89" s="186">
        <f t="shared" si="29"/>
        <v>0</v>
      </c>
      <c r="D89" s="186">
        <f t="shared" si="29"/>
        <v>0</v>
      </c>
      <c r="E89" s="186">
        <f t="shared" si="29"/>
        <v>0</v>
      </c>
      <c r="F89" s="186">
        <f t="shared" si="29"/>
        <v>0</v>
      </c>
      <c r="G89" s="186">
        <f t="shared" si="29"/>
        <v>0</v>
      </c>
      <c r="H89" s="186">
        <f t="shared" si="29"/>
        <v>0</v>
      </c>
      <c r="I89" s="186">
        <f t="shared" si="29"/>
        <v>0</v>
      </c>
      <c r="J89" s="186">
        <f t="shared" si="29"/>
        <v>0</v>
      </c>
      <c r="K89" s="186">
        <f t="shared" si="29"/>
        <v>0</v>
      </c>
      <c r="L89" s="186">
        <f t="shared" si="29"/>
        <v>0</v>
      </c>
      <c r="M89" s="186">
        <f t="shared" si="29"/>
        <v>0</v>
      </c>
      <c r="N89" s="186">
        <f t="shared" si="29"/>
        <v>0</v>
      </c>
      <c r="O89" s="186">
        <f t="shared" si="29"/>
        <v>0</v>
      </c>
      <c r="P89" s="186">
        <f t="shared" si="29"/>
        <v>0</v>
      </c>
      <c r="Q89" s="186">
        <f t="shared" si="29"/>
        <v>0</v>
      </c>
      <c r="R89" s="186">
        <f t="shared" si="29"/>
        <v>0</v>
      </c>
      <c r="S89" s="186">
        <f t="shared" si="29"/>
        <v>0</v>
      </c>
      <c r="T89" s="186">
        <f t="shared" si="29"/>
        <v>0</v>
      </c>
      <c r="U89" s="186">
        <f t="shared" si="29"/>
        <v>0</v>
      </c>
      <c r="V89" s="186">
        <f t="shared" si="29"/>
        <v>0</v>
      </c>
      <c r="W89" s="186">
        <f t="shared" si="29"/>
        <v>0</v>
      </c>
      <c r="X89" s="186">
        <f t="shared" si="29"/>
        <v>0</v>
      </c>
      <c r="Y89" s="186">
        <f t="shared" si="29"/>
        <v>0</v>
      </c>
      <c r="Z89" s="186">
        <f t="shared" si="29"/>
        <v>0</v>
      </c>
      <c r="AA89" s="186">
        <f t="shared" si="29"/>
        <v>0</v>
      </c>
      <c r="AB89" s="186">
        <f t="shared" si="29"/>
        <v>0</v>
      </c>
      <c r="AC89" s="186">
        <f t="shared" si="29"/>
        <v>0</v>
      </c>
      <c r="AD89" s="186">
        <f t="shared" si="29"/>
        <v>0</v>
      </c>
      <c r="AE89" s="186">
        <f t="shared" si="29"/>
        <v>0</v>
      </c>
      <c r="AF89" s="186">
        <f t="shared" si="29"/>
        <v>0</v>
      </c>
      <c r="AG89" s="186">
        <f t="shared" si="29"/>
        <v>0</v>
      </c>
      <c r="AH89" s="186">
        <f t="shared" si="29"/>
        <v>0</v>
      </c>
      <c r="AI89" s="186">
        <f t="shared" si="29"/>
        <v>0</v>
      </c>
      <c r="AJ89" s="186">
        <f t="shared" si="29"/>
        <v>0</v>
      </c>
      <c r="AK89" s="186">
        <f t="shared" si="29"/>
        <v>0</v>
      </c>
      <c r="AL89" s="186">
        <f t="shared" si="29"/>
        <v>0</v>
      </c>
      <c r="AM89" s="186">
        <f t="shared" si="29"/>
        <v>0</v>
      </c>
      <c r="AN89" s="186">
        <f t="shared" si="29"/>
        <v>0</v>
      </c>
      <c r="AO89" s="186">
        <f t="shared" si="29"/>
        <v>0</v>
      </c>
      <c r="AP89" s="186">
        <f t="shared" si="29"/>
        <v>0</v>
      </c>
      <c r="AQ89" s="186">
        <f t="shared" si="29"/>
        <v>0</v>
      </c>
      <c r="AR89" s="186">
        <f t="shared" si="29"/>
        <v>0</v>
      </c>
      <c r="AS89" s="186">
        <f t="shared" si="29"/>
        <v>0</v>
      </c>
      <c r="AT89" s="186">
        <f t="shared" si="29"/>
        <v>0</v>
      </c>
      <c r="AU89" s="186">
        <f t="shared" si="29"/>
        <v>0</v>
      </c>
      <c r="AV89" s="186">
        <f t="shared" si="29"/>
        <v>0</v>
      </c>
      <c r="AW89" s="186">
        <f t="shared" si="29"/>
        <v>0</v>
      </c>
      <c r="AX89" s="186">
        <f t="shared" si="29"/>
        <v>0</v>
      </c>
      <c r="AY89" s="186">
        <f t="shared" si="29"/>
        <v>0</v>
      </c>
      <c r="AZ89" s="186">
        <f t="shared" si="29"/>
        <v>0</v>
      </c>
      <c r="BA89" s="186">
        <f t="shared" si="29"/>
        <v>0</v>
      </c>
      <c r="BB89" s="186">
        <f t="shared" si="29"/>
        <v>0</v>
      </c>
      <c r="BC89" s="186">
        <f t="shared" si="29"/>
        <v>0</v>
      </c>
      <c r="BD89" s="186">
        <f t="shared" si="29"/>
        <v>0</v>
      </c>
      <c r="BE89" s="186">
        <f t="shared" si="29"/>
        <v>1</v>
      </c>
      <c r="BF89" s="186">
        <f t="shared" si="29"/>
        <v>1</v>
      </c>
      <c r="BG89" s="186">
        <f t="shared" si="29"/>
        <v>1</v>
      </c>
      <c r="BH89" s="186">
        <f t="shared" si="29"/>
        <v>1</v>
      </c>
      <c r="BI89" s="186">
        <f t="shared" si="29"/>
        <v>1</v>
      </c>
      <c r="BJ89" s="186">
        <f t="shared" si="29"/>
        <v>1</v>
      </c>
      <c r="BK89" s="186">
        <f t="shared" si="29"/>
        <v>1</v>
      </c>
      <c r="BL89" s="186">
        <f t="shared" si="29"/>
        <v>1</v>
      </c>
      <c r="BM89" s="186">
        <f t="shared" si="29"/>
        <v>1</v>
      </c>
      <c r="BN89" s="186">
        <f t="shared" si="29"/>
        <v>1</v>
      </c>
      <c r="BO89" s="186">
        <f t="shared" si="28"/>
        <v>1</v>
      </c>
      <c r="BP89" s="186">
        <f t="shared" si="28"/>
        <v>1</v>
      </c>
      <c r="BQ89" s="186">
        <f t="shared" si="28"/>
        <v>1</v>
      </c>
      <c r="BR89" s="186">
        <f t="shared" si="28"/>
        <v>1</v>
      </c>
      <c r="BS89" s="186">
        <f t="shared" si="28"/>
        <v>1</v>
      </c>
      <c r="BT89" s="186">
        <f t="shared" si="28"/>
        <v>1</v>
      </c>
      <c r="BU89" s="186">
        <f t="shared" si="28"/>
        <v>1</v>
      </c>
      <c r="BV89" s="186">
        <f t="shared" si="28"/>
        <v>1</v>
      </c>
      <c r="BW89" s="186">
        <f t="shared" si="28"/>
        <v>1</v>
      </c>
      <c r="BX89" s="186">
        <f t="shared" si="28"/>
        <v>1</v>
      </c>
      <c r="BY89" s="186">
        <f t="shared" si="28"/>
        <v>1</v>
      </c>
      <c r="BZ89" s="186">
        <f t="shared" si="28"/>
        <v>1</v>
      </c>
      <c r="CA89" s="186">
        <f t="shared" si="28"/>
        <v>1</v>
      </c>
      <c r="CB89" s="186">
        <f t="shared" si="28"/>
        <v>1</v>
      </c>
      <c r="CC89" s="186">
        <f t="shared" si="28"/>
        <v>1</v>
      </c>
      <c r="CD89" s="186">
        <f t="shared" si="28"/>
        <v>1</v>
      </c>
      <c r="CE89" s="186">
        <f t="shared" si="28"/>
        <v>1</v>
      </c>
      <c r="CF89" s="186">
        <f t="shared" si="28"/>
        <v>1</v>
      </c>
      <c r="CG89" s="186">
        <f t="shared" si="28"/>
        <v>0</v>
      </c>
      <c r="CH89" s="186" t="s">
        <v>140</v>
      </c>
    </row>
    <row r="90" spans="1:86">
      <c r="A90" s="186">
        <v>2073</v>
      </c>
      <c r="B90" s="186">
        <f t="shared" si="6"/>
        <v>0</v>
      </c>
      <c r="C90" s="186">
        <f t="shared" si="29"/>
        <v>0</v>
      </c>
      <c r="D90" s="186">
        <f t="shared" si="29"/>
        <v>0</v>
      </c>
      <c r="E90" s="186">
        <f t="shared" si="29"/>
        <v>0</v>
      </c>
      <c r="F90" s="186">
        <f t="shared" si="29"/>
        <v>0</v>
      </c>
      <c r="G90" s="186">
        <f t="shared" si="29"/>
        <v>0</v>
      </c>
      <c r="H90" s="186">
        <f t="shared" si="29"/>
        <v>0</v>
      </c>
      <c r="I90" s="186">
        <f t="shared" si="29"/>
        <v>0</v>
      </c>
      <c r="J90" s="186">
        <f t="shared" si="29"/>
        <v>0</v>
      </c>
      <c r="K90" s="186">
        <f t="shared" si="29"/>
        <v>0</v>
      </c>
      <c r="L90" s="186">
        <f t="shared" si="29"/>
        <v>0</v>
      </c>
      <c r="M90" s="186">
        <f t="shared" si="29"/>
        <v>0</v>
      </c>
      <c r="N90" s="186">
        <f t="shared" si="29"/>
        <v>0</v>
      </c>
      <c r="O90" s="186">
        <f t="shared" si="29"/>
        <v>0</v>
      </c>
      <c r="P90" s="186">
        <f t="shared" si="29"/>
        <v>0</v>
      </c>
      <c r="Q90" s="186">
        <f t="shared" si="29"/>
        <v>0</v>
      </c>
      <c r="R90" s="186">
        <f t="shared" si="29"/>
        <v>0</v>
      </c>
      <c r="S90" s="186">
        <f t="shared" si="29"/>
        <v>0</v>
      </c>
      <c r="T90" s="186">
        <f t="shared" si="29"/>
        <v>0</v>
      </c>
      <c r="U90" s="186">
        <f t="shared" si="29"/>
        <v>0</v>
      </c>
      <c r="V90" s="186">
        <f t="shared" si="29"/>
        <v>0</v>
      </c>
      <c r="W90" s="186">
        <f t="shared" si="29"/>
        <v>0</v>
      </c>
      <c r="X90" s="186">
        <f t="shared" si="29"/>
        <v>0</v>
      </c>
      <c r="Y90" s="186">
        <f t="shared" si="29"/>
        <v>0</v>
      </c>
      <c r="Z90" s="186">
        <f t="shared" si="29"/>
        <v>0</v>
      </c>
      <c r="AA90" s="186">
        <f t="shared" si="29"/>
        <v>0</v>
      </c>
      <c r="AB90" s="186">
        <f t="shared" si="29"/>
        <v>0</v>
      </c>
      <c r="AC90" s="186">
        <f t="shared" si="29"/>
        <v>0</v>
      </c>
      <c r="AD90" s="186">
        <f t="shared" si="29"/>
        <v>0</v>
      </c>
      <c r="AE90" s="186">
        <f t="shared" si="29"/>
        <v>0</v>
      </c>
      <c r="AF90" s="186">
        <f t="shared" si="29"/>
        <v>0</v>
      </c>
      <c r="AG90" s="186">
        <f t="shared" si="29"/>
        <v>0</v>
      </c>
      <c r="AH90" s="186">
        <f t="shared" si="29"/>
        <v>0</v>
      </c>
      <c r="AI90" s="186">
        <f t="shared" si="29"/>
        <v>0</v>
      </c>
      <c r="AJ90" s="186">
        <f t="shared" si="29"/>
        <v>0</v>
      </c>
      <c r="AK90" s="186">
        <f t="shared" si="29"/>
        <v>0</v>
      </c>
      <c r="AL90" s="186">
        <f t="shared" si="29"/>
        <v>0</v>
      </c>
      <c r="AM90" s="186">
        <f t="shared" si="29"/>
        <v>0</v>
      </c>
      <c r="AN90" s="186">
        <f t="shared" si="29"/>
        <v>0</v>
      </c>
      <c r="AO90" s="186">
        <f t="shared" si="29"/>
        <v>0</v>
      </c>
      <c r="AP90" s="186">
        <f t="shared" si="29"/>
        <v>0</v>
      </c>
      <c r="AQ90" s="186">
        <f t="shared" si="29"/>
        <v>0</v>
      </c>
      <c r="AR90" s="186">
        <f t="shared" si="29"/>
        <v>0</v>
      </c>
      <c r="AS90" s="186">
        <f t="shared" si="29"/>
        <v>0</v>
      </c>
      <c r="AT90" s="186">
        <f t="shared" si="29"/>
        <v>0</v>
      </c>
      <c r="AU90" s="186">
        <f t="shared" si="29"/>
        <v>0</v>
      </c>
      <c r="AV90" s="186">
        <f t="shared" si="29"/>
        <v>0</v>
      </c>
      <c r="AW90" s="186">
        <f t="shared" si="29"/>
        <v>0</v>
      </c>
      <c r="AX90" s="186">
        <f t="shared" si="29"/>
        <v>0</v>
      </c>
      <c r="AY90" s="186">
        <f t="shared" si="29"/>
        <v>0</v>
      </c>
      <c r="AZ90" s="186">
        <f t="shared" si="29"/>
        <v>0</v>
      </c>
      <c r="BA90" s="186">
        <f t="shared" si="29"/>
        <v>0</v>
      </c>
      <c r="BB90" s="186">
        <f t="shared" si="29"/>
        <v>0</v>
      </c>
      <c r="BC90" s="186">
        <f t="shared" si="29"/>
        <v>0</v>
      </c>
      <c r="BD90" s="186">
        <f t="shared" si="29"/>
        <v>0</v>
      </c>
      <c r="BE90" s="186">
        <f t="shared" si="29"/>
        <v>0</v>
      </c>
      <c r="BF90" s="186">
        <f t="shared" si="29"/>
        <v>1</v>
      </c>
      <c r="BG90" s="186">
        <f t="shared" si="29"/>
        <v>1</v>
      </c>
      <c r="BH90" s="186">
        <f t="shared" si="29"/>
        <v>1</v>
      </c>
      <c r="BI90" s="186">
        <f t="shared" si="29"/>
        <v>1</v>
      </c>
      <c r="BJ90" s="186">
        <f t="shared" si="29"/>
        <v>1</v>
      </c>
      <c r="BK90" s="186">
        <f t="shared" si="29"/>
        <v>1</v>
      </c>
      <c r="BL90" s="186">
        <f t="shared" si="29"/>
        <v>1</v>
      </c>
      <c r="BM90" s="186">
        <f t="shared" si="29"/>
        <v>1</v>
      </c>
      <c r="BN90" s="186">
        <f t="shared" ref="BN90:CG93" si="30">IF(AND($A90+$E$13&gt;=BN$18,BN$18&gt;$A90),1,0)</f>
        <v>1</v>
      </c>
      <c r="BO90" s="186">
        <f t="shared" si="30"/>
        <v>1</v>
      </c>
      <c r="BP90" s="186">
        <f t="shared" si="30"/>
        <v>1</v>
      </c>
      <c r="BQ90" s="186">
        <f t="shared" si="30"/>
        <v>1</v>
      </c>
      <c r="BR90" s="186">
        <f t="shared" si="30"/>
        <v>1</v>
      </c>
      <c r="BS90" s="186">
        <f t="shared" si="30"/>
        <v>1</v>
      </c>
      <c r="BT90" s="186">
        <f t="shared" si="30"/>
        <v>1</v>
      </c>
      <c r="BU90" s="186">
        <f t="shared" si="30"/>
        <v>1</v>
      </c>
      <c r="BV90" s="186">
        <f t="shared" si="30"/>
        <v>1</v>
      </c>
      <c r="BW90" s="186">
        <f t="shared" si="30"/>
        <v>1</v>
      </c>
      <c r="BX90" s="186">
        <f t="shared" si="30"/>
        <v>1</v>
      </c>
      <c r="BY90" s="186">
        <f t="shared" si="30"/>
        <v>1</v>
      </c>
      <c r="BZ90" s="186">
        <f t="shared" si="30"/>
        <v>1</v>
      </c>
      <c r="CA90" s="186">
        <f t="shared" si="30"/>
        <v>1</v>
      </c>
      <c r="CB90" s="186">
        <f t="shared" si="30"/>
        <v>1</v>
      </c>
      <c r="CC90" s="186">
        <f t="shared" si="30"/>
        <v>1</v>
      </c>
      <c r="CD90" s="186">
        <f t="shared" si="30"/>
        <v>1</v>
      </c>
      <c r="CE90" s="186">
        <f t="shared" si="30"/>
        <v>1</v>
      </c>
      <c r="CF90" s="186">
        <f t="shared" si="30"/>
        <v>1</v>
      </c>
      <c r="CG90" s="186">
        <f t="shared" si="30"/>
        <v>0</v>
      </c>
      <c r="CH90" s="186" t="s">
        <v>140</v>
      </c>
    </row>
    <row r="91" spans="1:86">
      <c r="A91" s="186">
        <v>2074</v>
      </c>
      <c r="B91" s="186">
        <f t="shared" si="6"/>
        <v>0</v>
      </c>
      <c r="C91" s="186">
        <f t="shared" ref="C91:BN94" si="31">IF(AND($A91+$E$13&gt;=C$18,C$18&gt;$A91),1,0)</f>
        <v>0</v>
      </c>
      <c r="D91" s="186">
        <f t="shared" si="31"/>
        <v>0</v>
      </c>
      <c r="E91" s="186">
        <f t="shared" si="31"/>
        <v>0</v>
      </c>
      <c r="F91" s="186">
        <f t="shared" si="31"/>
        <v>0</v>
      </c>
      <c r="G91" s="186">
        <f t="shared" si="31"/>
        <v>0</v>
      </c>
      <c r="H91" s="186">
        <f t="shared" si="31"/>
        <v>0</v>
      </c>
      <c r="I91" s="186">
        <f t="shared" si="31"/>
        <v>0</v>
      </c>
      <c r="J91" s="186">
        <f t="shared" si="31"/>
        <v>0</v>
      </c>
      <c r="K91" s="186">
        <f t="shared" si="31"/>
        <v>0</v>
      </c>
      <c r="L91" s="186">
        <f t="shared" si="31"/>
        <v>0</v>
      </c>
      <c r="M91" s="186">
        <f t="shared" si="31"/>
        <v>0</v>
      </c>
      <c r="N91" s="186">
        <f t="shared" si="31"/>
        <v>0</v>
      </c>
      <c r="O91" s="186">
        <f t="shared" si="31"/>
        <v>0</v>
      </c>
      <c r="P91" s="186">
        <f t="shared" si="31"/>
        <v>0</v>
      </c>
      <c r="Q91" s="186">
        <f t="shared" si="31"/>
        <v>0</v>
      </c>
      <c r="R91" s="186">
        <f t="shared" si="31"/>
        <v>0</v>
      </c>
      <c r="S91" s="186">
        <f t="shared" si="31"/>
        <v>0</v>
      </c>
      <c r="T91" s="186">
        <f t="shared" si="31"/>
        <v>0</v>
      </c>
      <c r="U91" s="186">
        <f t="shared" si="31"/>
        <v>0</v>
      </c>
      <c r="V91" s="186">
        <f t="shared" si="31"/>
        <v>0</v>
      </c>
      <c r="W91" s="186">
        <f t="shared" si="31"/>
        <v>0</v>
      </c>
      <c r="X91" s="186">
        <f t="shared" si="31"/>
        <v>0</v>
      </c>
      <c r="Y91" s="186">
        <f t="shared" si="31"/>
        <v>0</v>
      </c>
      <c r="Z91" s="186">
        <f t="shared" si="31"/>
        <v>0</v>
      </c>
      <c r="AA91" s="186">
        <f t="shared" si="31"/>
        <v>0</v>
      </c>
      <c r="AB91" s="186">
        <f t="shared" si="31"/>
        <v>0</v>
      </c>
      <c r="AC91" s="186">
        <f t="shared" si="31"/>
        <v>0</v>
      </c>
      <c r="AD91" s="186">
        <f t="shared" si="31"/>
        <v>0</v>
      </c>
      <c r="AE91" s="186">
        <f t="shared" si="31"/>
        <v>0</v>
      </c>
      <c r="AF91" s="186">
        <f t="shared" si="31"/>
        <v>0</v>
      </c>
      <c r="AG91" s="186">
        <f t="shared" si="31"/>
        <v>0</v>
      </c>
      <c r="AH91" s="186">
        <f t="shared" si="31"/>
        <v>0</v>
      </c>
      <c r="AI91" s="186">
        <f t="shared" si="31"/>
        <v>0</v>
      </c>
      <c r="AJ91" s="186">
        <f t="shared" si="31"/>
        <v>0</v>
      </c>
      <c r="AK91" s="186">
        <f t="shared" si="31"/>
        <v>0</v>
      </c>
      <c r="AL91" s="186">
        <f t="shared" si="31"/>
        <v>0</v>
      </c>
      <c r="AM91" s="186">
        <f t="shared" si="31"/>
        <v>0</v>
      </c>
      <c r="AN91" s="186">
        <f t="shared" si="31"/>
        <v>0</v>
      </c>
      <c r="AO91" s="186">
        <f t="shared" si="31"/>
        <v>0</v>
      </c>
      <c r="AP91" s="186">
        <f t="shared" si="31"/>
        <v>0</v>
      </c>
      <c r="AQ91" s="186">
        <f t="shared" si="31"/>
        <v>0</v>
      </c>
      <c r="AR91" s="186">
        <f t="shared" si="31"/>
        <v>0</v>
      </c>
      <c r="AS91" s="186">
        <f t="shared" si="31"/>
        <v>0</v>
      </c>
      <c r="AT91" s="186">
        <f t="shared" si="31"/>
        <v>0</v>
      </c>
      <c r="AU91" s="186">
        <f t="shared" si="31"/>
        <v>0</v>
      </c>
      <c r="AV91" s="186">
        <f t="shared" si="31"/>
        <v>0</v>
      </c>
      <c r="AW91" s="186">
        <f t="shared" si="31"/>
        <v>0</v>
      </c>
      <c r="AX91" s="186">
        <f t="shared" si="31"/>
        <v>0</v>
      </c>
      <c r="AY91" s="186">
        <f t="shared" si="31"/>
        <v>0</v>
      </c>
      <c r="AZ91" s="186">
        <f t="shared" si="31"/>
        <v>0</v>
      </c>
      <c r="BA91" s="186">
        <f t="shared" si="31"/>
        <v>0</v>
      </c>
      <c r="BB91" s="186">
        <f t="shared" si="31"/>
        <v>0</v>
      </c>
      <c r="BC91" s="186">
        <f t="shared" si="31"/>
        <v>0</v>
      </c>
      <c r="BD91" s="186">
        <f t="shared" si="31"/>
        <v>0</v>
      </c>
      <c r="BE91" s="186">
        <f t="shared" si="31"/>
        <v>0</v>
      </c>
      <c r="BF91" s="186">
        <f t="shared" si="31"/>
        <v>0</v>
      </c>
      <c r="BG91" s="186">
        <f t="shared" si="31"/>
        <v>1</v>
      </c>
      <c r="BH91" s="186">
        <f t="shared" si="31"/>
        <v>1</v>
      </c>
      <c r="BI91" s="186">
        <f t="shared" si="31"/>
        <v>1</v>
      </c>
      <c r="BJ91" s="186">
        <f t="shared" si="31"/>
        <v>1</v>
      </c>
      <c r="BK91" s="186">
        <f t="shared" si="31"/>
        <v>1</v>
      </c>
      <c r="BL91" s="186">
        <f t="shared" si="31"/>
        <v>1</v>
      </c>
      <c r="BM91" s="186">
        <f t="shared" si="31"/>
        <v>1</v>
      </c>
      <c r="BN91" s="186">
        <f t="shared" si="31"/>
        <v>1</v>
      </c>
      <c r="BO91" s="186">
        <f t="shared" si="30"/>
        <v>1</v>
      </c>
      <c r="BP91" s="186">
        <f t="shared" si="30"/>
        <v>1</v>
      </c>
      <c r="BQ91" s="186">
        <f t="shared" si="30"/>
        <v>1</v>
      </c>
      <c r="BR91" s="186">
        <f t="shared" si="30"/>
        <v>1</v>
      </c>
      <c r="BS91" s="186">
        <f t="shared" si="30"/>
        <v>1</v>
      </c>
      <c r="BT91" s="186">
        <f t="shared" si="30"/>
        <v>1</v>
      </c>
      <c r="BU91" s="186">
        <f t="shared" si="30"/>
        <v>1</v>
      </c>
      <c r="BV91" s="186">
        <f t="shared" si="30"/>
        <v>1</v>
      </c>
      <c r="BW91" s="186">
        <f t="shared" si="30"/>
        <v>1</v>
      </c>
      <c r="BX91" s="186">
        <f t="shared" si="30"/>
        <v>1</v>
      </c>
      <c r="BY91" s="186">
        <f t="shared" si="30"/>
        <v>1</v>
      </c>
      <c r="BZ91" s="186">
        <f t="shared" si="30"/>
        <v>1</v>
      </c>
      <c r="CA91" s="186">
        <f t="shared" si="30"/>
        <v>1</v>
      </c>
      <c r="CB91" s="186">
        <f t="shared" si="30"/>
        <v>1</v>
      </c>
      <c r="CC91" s="186">
        <f t="shared" si="30"/>
        <v>1</v>
      </c>
      <c r="CD91" s="186">
        <f t="shared" si="30"/>
        <v>1</v>
      </c>
      <c r="CE91" s="186">
        <f t="shared" si="30"/>
        <v>1</v>
      </c>
      <c r="CF91" s="186">
        <f t="shared" si="30"/>
        <v>1</v>
      </c>
      <c r="CG91" s="186">
        <f t="shared" si="30"/>
        <v>0</v>
      </c>
      <c r="CH91" s="186" t="s">
        <v>140</v>
      </c>
    </row>
    <row r="92" spans="1:86">
      <c r="A92" s="186">
        <v>2075</v>
      </c>
      <c r="B92" s="186">
        <f t="shared" si="6"/>
        <v>0</v>
      </c>
      <c r="C92" s="186">
        <f t="shared" si="31"/>
        <v>0</v>
      </c>
      <c r="D92" s="186">
        <f t="shared" si="31"/>
        <v>0</v>
      </c>
      <c r="E92" s="186">
        <f t="shared" si="31"/>
        <v>0</v>
      </c>
      <c r="F92" s="186">
        <f t="shared" si="31"/>
        <v>0</v>
      </c>
      <c r="G92" s="186">
        <f t="shared" si="31"/>
        <v>0</v>
      </c>
      <c r="H92" s="186">
        <f t="shared" si="31"/>
        <v>0</v>
      </c>
      <c r="I92" s="186">
        <f t="shared" si="31"/>
        <v>0</v>
      </c>
      <c r="J92" s="186">
        <f t="shared" si="31"/>
        <v>0</v>
      </c>
      <c r="K92" s="186">
        <f t="shared" si="31"/>
        <v>0</v>
      </c>
      <c r="L92" s="186">
        <f t="shared" si="31"/>
        <v>0</v>
      </c>
      <c r="M92" s="186">
        <f t="shared" si="31"/>
        <v>0</v>
      </c>
      <c r="N92" s="186">
        <f t="shared" si="31"/>
        <v>0</v>
      </c>
      <c r="O92" s="186">
        <f t="shared" si="31"/>
        <v>0</v>
      </c>
      <c r="P92" s="186">
        <f t="shared" si="31"/>
        <v>0</v>
      </c>
      <c r="Q92" s="186">
        <f t="shared" si="31"/>
        <v>0</v>
      </c>
      <c r="R92" s="186">
        <f t="shared" si="31"/>
        <v>0</v>
      </c>
      <c r="S92" s="186">
        <f t="shared" si="31"/>
        <v>0</v>
      </c>
      <c r="T92" s="186">
        <f t="shared" si="31"/>
        <v>0</v>
      </c>
      <c r="U92" s="186">
        <f t="shared" si="31"/>
        <v>0</v>
      </c>
      <c r="V92" s="186">
        <f t="shared" si="31"/>
        <v>0</v>
      </c>
      <c r="W92" s="186">
        <f t="shared" si="31"/>
        <v>0</v>
      </c>
      <c r="X92" s="186">
        <f t="shared" si="31"/>
        <v>0</v>
      </c>
      <c r="Y92" s="186">
        <f t="shared" si="31"/>
        <v>0</v>
      </c>
      <c r="Z92" s="186">
        <f t="shared" si="31"/>
        <v>0</v>
      </c>
      <c r="AA92" s="186">
        <f t="shared" si="31"/>
        <v>0</v>
      </c>
      <c r="AB92" s="186">
        <f t="shared" si="31"/>
        <v>0</v>
      </c>
      <c r="AC92" s="186">
        <f t="shared" si="31"/>
        <v>0</v>
      </c>
      <c r="AD92" s="186">
        <f t="shared" si="31"/>
        <v>0</v>
      </c>
      <c r="AE92" s="186">
        <f t="shared" si="31"/>
        <v>0</v>
      </c>
      <c r="AF92" s="186">
        <f t="shared" si="31"/>
        <v>0</v>
      </c>
      <c r="AG92" s="186">
        <f t="shared" si="31"/>
        <v>0</v>
      </c>
      <c r="AH92" s="186">
        <f t="shared" si="31"/>
        <v>0</v>
      </c>
      <c r="AI92" s="186">
        <f t="shared" si="31"/>
        <v>0</v>
      </c>
      <c r="AJ92" s="186">
        <f t="shared" si="31"/>
        <v>0</v>
      </c>
      <c r="AK92" s="186">
        <f t="shared" si="31"/>
        <v>0</v>
      </c>
      <c r="AL92" s="186">
        <f t="shared" si="31"/>
        <v>0</v>
      </c>
      <c r="AM92" s="186">
        <f t="shared" si="31"/>
        <v>0</v>
      </c>
      <c r="AN92" s="186">
        <f t="shared" si="31"/>
        <v>0</v>
      </c>
      <c r="AO92" s="186">
        <f t="shared" si="31"/>
        <v>0</v>
      </c>
      <c r="AP92" s="186">
        <f t="shared" si="31"/>
        <v>0</v>
      </c>
      <c r="AQ92" s="186">
        <f t="shared" si="31"/>
        <v>0</v>
      </c>
      <c r="AR92" s="186">
        <f t="shared" si="31"/>
        <v>0</v>
      </c>
      <c r="AS92" s="186">
        <f t="shared" si="31"/>
        <v>0</v>
      </c>
      <c r="AT92" s="186">
        <f t="shared" si="31"/>
        <v>0</v>
      </c>
      <c r="AU92" s="186">
        <f t="shared" si="31"/>
        <v>0</v>
      </c>
      <c r="AV92" s="186">
        <f t="shared" si="31"/>
        <v>0</v>
      </c>
      <c r="AW92" s="186">
        <f t="shared" si="31"/>
        <v>0</v>
      </c>
      <c r="AX92" s="186">
        <f t="shared" si="31"/>
        <v>0</v>
      </c>
      <c r="AY92" s="186">
        <f t="shared" si="31"/>
        <v>0</v>
      </c>
      <c r="AZ92" s="186">
        <f t="shared" si="31"/>
        <v>0</v>
      </c>
      <c r="BA92" s="186">
        <f t="shared" si="31"/>
        <v>0</v>
      </c>
      <c r="BB92" s="186">
        <f t="shared" si="31"/>
        <v>0</v>
      </c>
      <c r="BC92" s="186">
        <f t="shared" si="31"/>
        <v>0</v>
      </c>
      <c r="BD92" s="186">
        <f t="shared" si="31"/>
        <v>0</v>
      </c>
      <c r="BE92" s="186">
        <f t="shared" si="31"/>
        <v>0</v>
      </c>
      <c r="BF92" s="186">
        <f t="shared" si="31"/>
        <v>0</v>
      </c>
      <c r="BG92" s="186">
        <f t="shared" si="31"/>
        <v>0</v>
      </c>
      <c r="BH92" s="186">
        <f t="shared" si="31"/>
        <v>1</v>
      </c>
      <c r="BI92" s="186">
        <f t="shared" si="31"/>
        <v>1</v>
      </c>
      <c r="BJ92" s="186">
        <f t="shared" si="31"/>
        <v>1</v>
      </c>
      <c r="BK92" s="186">
        <f t="shared" si="31"/>
        <v>1</v>
      </c>
      <c r="BL92" s="186">
        <f t="shared" si="31"/>
        <v>1</v>
      </c>
      <c r="BM92" s="186">
        <f t="shared" si="31"/>
        <v>1</v>
      </c>
      <c r="BN92" s="186">
        <f t="shared" si="31"/>
        <v>1</v>
      </c>
      <c r="BO92" s="186">
        <f t="shared" si="30"/>
        <v>1</v>
      </c>
      <c r="BP92" s="186">
        <f t="shared" si="30"/>
        <v>1</v>
      </c>
      <c r="BQ92" s="186">
        <f t="shared" si="30"/>
        <v>1</v>
      </c>
      <c r="BR92" s="186">
        <f t="shared" si="30"/>
        <v>1</v>
      </c>
      <c r="BS92" s="186">
        <f t="shared" si="30"/>
        <v>1</v>
      </c>
      <c r="BT92" s="186">
        <f t="shared" si="30"/>
        <v>1</v>
      </c>
      <c r="BU92" s="186">
        <f t="shared" si="30"/>
        <v>1</v>
      </c>
      <c r="BV92" s="186">
        <f t="shared" si="30"/>
        <v>1</v>
      </c>
      <c r="BW92" s="186">
        <f t="shared" si="30"/>
        <v>1</v>
      </c>
      <c r="BX92" s="186">
        <f t="shared" si="30"/>
        <v>1</v>
      </c>
      <c r="BY92" s="186">
        <f t="shared" si="30"/>
        <v>1</v>
      </c>
      <c r="BZ92" s="186">
        <f t="shared" si="30"/>
        <v>1</v>
      </c>
      <c r="CA92" s="186">
        <f t="shared" si="30"/>
        <v>1</v>
      </c>
      <c r="CB92" s="186">
        <f t="shared" si="30"/>
        <v>1</v>
      </c>
      <c r="CC92" s="186">
        <f t="shared" si="30"/>
        <v>1</v>
      </c>
      <c r="CD92" s="186">
        <f t="shared" si="30"/>
        <v>1</v>
      </c>
      <c r="CE92" s="186">
        <f t="shared" si="30"/>
        <v>1</v>
      </c>
      <c r="CF92" s="186">
        <f t="shared" si="30"/>
        <v>1</v>
      </c>
      <c r="CG92" s="186">
        <f t="shared" si="30"/>
        <v>0</v>
      </c>
      <c r="CH92" s="186" t="s">
        <v>140</v>
      </c>
    </row>
    <row r="93" spans="1:86">
      <c r="A93" s="186">
        <v>2076</v>
      </c>
      <c r="B93" s="186">
        <f t="shared" si="6"/>
        <v>0</v>
      </c>
      <c r="C93" s="186">
        <f t="shared" si="31"/>
        <v>0</v>
      </c>
      <c r="D93" s="186">
        <f t="shared" si="31"/>
        <v>0</v>
      </c>
      <c r="E93" s="186">
        <f t="shared" si="31"/>
        <v>0</v>
      </c>
      <c r="F93" s="186">
        <f t="shared" si="31"/>
        <v>0</v>
      </c>
      <c r="G93" s="186">
        <f t="shared" si="31"/>
        <v>0</v>
      </c>
      <c r="H93" s="186">
        <f t="shared" si="31"/>
        <v>0</v>
      </c>
      <c r="I93" s="186">
        <f t="shared" si="31"/>
        <v>0</v>
      </c>
      <c r="J93" s="186">
        <f t="shared" si="31"/>
        <v>0</v>
      </c>
      <c r="K93" s="186">
        <f t="shared" si="31"/>
        <v>0</v>
      </c>
      <c r="L93" s="186">
        <f t="shared" si="31"/>
        <v>0</v>
      </c>
      <c r="M93" s="186">
        <f t="shared" si="31"/>
        <v>0</v>
      </c>
      <c r="N93" s="186">
        <f t="shared" si="31"/>
        <v>0</v>
      </c>
      <c r="O93" s="186">
        <f t="shared" si="31"/>
        <v>0</v>
      </c>
      <c r="P93" s="186">
        <f t="shared" si="31"/>
        <v>0</v>
      </c>
      <c r="Q93" s="186">
        <f t="shared" si="31"/>
        <v>0</v>
      </c>
      <c r="R93" s="186">
        <f t="shared" si="31"/>
        <v>0</v>
      </c>
      <c r="S93" s="186">
        <f t="shared" si="31"/>
        <v>0</v>
      </c>
      <c r="T93" s="186">
        <f t="shared" si="31"/>
        <v>0</v>
      </c>
      <c r="U93" s="186">
        <f t="shared" si="31"/>
        <v>0</v>
      </c>
      <c r="V93" s="186">
        <f t="shared" si="31"/>
        <v>0</v>
      </c>
      <c r="W93" s="186">
        <f t="shared" si="31"/>
        <v>0</v>
      </c>
      <c r="X93" s="186">
        <f t="shared" si="31"/>
        <v>0</v>
      </c>
      <c r="Y93" s="186">
        <f t="shared" si="31"/>
        <v>0</v>
      </c>
      <c r="Z93" s="186">
        <f t="shared" si="31"/>
        <v>0</v>
      </c>
      <c r="AA93" s="186">
        <f t="shared" si="31"/>
        <v>0</v>
      </c>
      <c r="AB93" s="186">
        <f t="shared" si="31"/>
        <v>0</v>
      </c>
      <c r="AC93" s="186">
        <f t="shared" si="31"/>
        <v>0</v>
      </c>
      <c r="AD93" s="186">
        <f t="shared" si="31"/>
        <v>0</v>
      </c>
      <c r="AE93" s="186">
        <f t="shared" si="31"/>
        <v>0</v>
      </c>
      <c r="AF93" s="186">
        <f t="shared" si="31"/>
        <v>0</v>
      </c>
      <c r="AG93" s="186">
        <f t="shared" si="31"/>
        <v>0</v>
      </c>
      <c r="AH93" s="186">
        <f t="shared" si="31"/>
        <v>0</v>
      </c>
      <c r="AI93" s="186">
        <f t="shared" si="31"/>
        <v>0</v>
      </c>
      <c r="AJ93" s="186">
        <f t="shared" si="31"/>
        <v>0</v>
      </c>
      <c r="AK93" s="186">
        <f t="shared" si="31"/>
        <v>0</v>
      </c>
      <c r="AL93" s="186">
        <f t="shared" si="31"/>
        <v>0</v>
      </c>
      <c r="AM93" s="186">
        <f t="shared" si="31"/>
        <v>0</v>
      </c>
      <c r="AN93" s="186">
        <f t="shared" si="31"/>
        <v>0</v>
      </c>
      <c r="AO93" s="186">
        <f t="shared" si="31"/>
        <v>0</v>
      </c>
      <c r="AP93" s="186">
        <f t="shared" si="31"/>
        <v>0</v>
      </c>
      <c r="AQ93" s="186">
        <f t="shared" si="31"/>
        <v>0</v>
      </c>
      <c r="AR93" s="186">
        <f t="shared" si="31"/>
        <v>0</v>
      </c>
      <c r="AS93" s="186">
        <f t="shared" si="31"/>
        <v>0</v>
      </c>
      <c r="AT93" s="186">
        <f t="shared" si="31"/>
        <v>0</v>
      </c>
      <c r="AU93" s="186">
        <f t="shared" si="31"/>
        <v>0</v>
      </c>
      <c r="AV93" s="186">
        <f t="shared" si="31"/>
        <v>0</v>
      </c>
      <c r="AW93" s="186">
        <f t="shared" si="31"/>
        <v>0</v>
      </c>
      <c r="AX93" s="186">
        <f t="shared" si="31"/>
        <v>0</v>
      </c>
      <c r="AY93" s="186">
        <f t="shared" si="31"/>
        <v>0</v>
      </c>
      <c r="AZ93" s="186">
        <f t="shared" si="31"/>
        <v>0</v>
      </c>
      <c r="BA93" s="186">
        <f t="shared" si="31"/>
        <v>0</v>
      </c>
      <c r="BB93" s="186">
        <f t="shared" si="31"/>
        <v>0</v>
      </c>
      <c r="BC93" s="186">
        <f t="shared" si="31"/>
        <v>0</v>
      </c>
      <c r="BD93" s="186">
        <f t="shared" si="31"/>
        <v>0</v>
      </c>
      <c r="BE93" s="186">
        <f t="shared" si="31"/>
        <v>0</v>
      </c>
      <c r="BF93" s="186">
        <f t="shared" si="31"/>
        <v>0</v>
      </c>
      <c r="BG93" s="186">
        <f t="shared" si="31"/>
        <v>0</v>
      </c>
      <c r="BH93" s="186">
        <f t="shared" si="31"/>
        <v>0</v>
      </c>
      <c r="BI93" s="186">
        <f t="shared" si="31"/>
        <v>1</v>
      </c>
      <c r="BJ93" s="186">
        <f t="shared" si="31"/>
        <v>1</v>
      </c>
      <c r="BK93" s="186">
        <f t="shared" si="31"/>
        <v>1</v>
      </c>
      <c r="BL93" s="186">
        <f t="shared" si="31"/>
        <v>1</v>
      </c>
      <c r="BM93" s="186">
        <f t="shared" si="31"/>
        <v>1</v>
      </c>
      <c r="BN93" s="186">
        <f t="shared" si="31"/>
        <v>1</v>
      </c>
      <c r="BO93" s="186">
        <f t="shared" si="30"/>
        <v>1</v>
      </c>
      <c r="BP93" s="186">
        <f t="shared" si="30"/>
        <v>1</v>
      </c>
      <c r="BQ93" s="186">
        <f t="shared" si="30"/>
        <v>1</v>
      </c>
      <c r="BR93" s="186">
        <f t="shared" si="30"/>
        <v>1</v>
      </c>
      <c r="BS93" s="186">
        <f t="shared" si="30"/>
        <v>1</v>
      </c>
      <c r="BT93" s="186">
        <f t="shared" si="30"/>
        <v>1</v>
      </c>
      <c r="BU93" s="186">
        <f t="shared" si="30"/>
        <v>1</v>
      </c>
      <c r="BV93" s="186">
        <f t="shared" si="30"/>
        <v>1</v>
      </c>
      <c r="BW93" s="186">
        <f t="shared" si="30"/>
        <v>1</v>
      </c>
      <c r="BX93" s="186">
        <f t="shared" si="30"/>
        <v>1</v>
      </c>
      <c r="BY93" s="186">
        <f t="shared" si="30"/>
        <v>1</v>
      </c>
      <c r="BZ93" s="186">
        <f t="shared" si="30"/>
        <v>1</v>
      </c>
      <c r="CA93" s="186">
        <f t="shared" si="30"/>
        <v>1</v>
      </c>
      <c r="CB93" s="186">
        <f t="shared" si="30"/>
        <v>1</v>
      </c>
      <c r="CC93" s="186">
        <f t="shared" si="30"/>
        <v>1</v>
      </c>
      <c r="CD93" s="186">
        <f t="shared" si="30"/>
        <v>1</v>
      </c>
      <c r="CE93" s="186">
        <f t="shared" si="30"/>
        <v>1</v>
      </c>
      <c r="CF93" s="186">
        <f t="shared" si="30"/>
        <v>1</v>
      </c>
      <c r="CG93" s="186">
        <f t="shared" si="30"/>
        <v>0</v>
      </c>
      <c r="CH93" s="186" t="s">
        <v>140</v>
      </c>
    </row>
    <row r="94" spans="1:86">
      <c r="A94" s="186">
        <v>2077</v>
      </c>
      <c r="B94" s="186">
        <f t="shared" si="6"/>
        <v>0</v>
      </c>
      <c r="C94" s="186">
        <f t="shared" si="31"/>
        <v>0</v>
      </c>
      <c r="D94" s="186">
        <f t="shared" si="31"/>
        <v>0</v>
      </c>
      <c r="E94" s="186">
        <f t="shared" si="31"/>
        <v>0</v>
      </c>
      <c r="F94" s="186">
        <f t="shared" si="31"/>
        <v>0</v>
      </c>
      <c r="G94" s="186">
        <f t="shared" si="31"/>
        <v>0</v>
      </c>
      <c r="H94" s="186">
        <f t="shared" si="31"/>
        <v>0</v>
      </c>
      <c r="I94" s="186">
        <f t="shared" si="31"/>
        <v>0</v>
      </c>
      <c r="J94" s="186">
        <f t="shared" si="31"/>
        <v>0</v>
      </c>
      <c r="K94" s="186">
        <f t="shared" si="31"/>
        <v>0</v>
      </c>
      <c r="L94" s="186">
        <f t="shared" si="31"/>
        <v>0</v>
      </c>
      <c r="M94" s="186">
        <f t="shared" si="31"/>
        <v>0</v>
      </c>
      <c r="N94" s="186">
        <f t="shared" si="31"/>
        <v>0</v>
      </c>
      <c r="O94" s="186">
        <f t="shared" si="31"/>
        <v>0</v>
      </c>
      <c r="P94" s="186">
        <f t="shared" si="31"/>
        <v>0</v>
      </c>
      <c r="Q94" s="186">
        <f t="shared" si="31"/>
        <v>0</v>
      </c>
      <c r="R94" s="186">
        <f t="shared" si="31"/>
        <v>0</v>
      </c>
      <c r="S94" s="186">
        <f t="shared" si="31"/>
        <v>0</v>
      </c>
      <c r="T94" s="186">
        <f t="shared" si="31"/>
        <v>0</v>
      </c>
      <c r="U94" s="186">
        <f t="shared" si="31"/>
        <v>0</v>
      </c>
      <c r="V94" s="186">
        <f t="shared" si="31"/>
        <v>0</v>
      </c>
      <c r="W94" s="186">
        <f t="shared" si="31"/>
        <v>0</v>
      </c>
      <c r="X94" s="186">
        <f t="shared" si="31"/>
        <v>0</v>
      </c>
      <c r="Y94" s="186">
        <f t="shared" si="31"/>
        <v>0</v>
      </c>
      <c r="Z94" s="186">
        <f t="shared" si="31"/>
        <v>0</v>
      </c>
      <c r="AA94" s="186">
        <f t="shared" si="31"/>
        <v>0</v>
      </c>
      <c r="AB94" s="186">
        <f t="shared" si="31"/>
        <v>0</v>
      </c>
      <c r="AC94" s="186">
        <f t="shared" si="31"/>
        <v>0</v>
      </c>
      <c r="AD94" s="186">
        <f t="shared" si="31"/>
        <v>0</v>
      </c>
      <c r="AE94" s="186">
        <f t="shared" si="31"/>
        <v>0</v>
      </c>
      <c r="AF94" s="186">
        <f t="shared" si="31"/>
        <v>0</v>
      </c>
      <c r="AG94" s="186">
        <f t="shared" si="31"/>
        <v>0</v>
      </c>
      <c r="AH94" s="186">
        <f t="shared" si="31"/>
        <v>0</v>
      </c>
      <c r="AI94" s="186">
        <f t="shared" si="31"/>
        <v>0</v>
      </c>
      <c r="AJ94" s="186">
        <f t="shared" si="31"/>
        <v>0</v>
      </c>
      <c r="AK94" s="186">
        <f t="shared" si="31"/>
        <v>0</v>
      </c>
      <c r="AL94" s="186">
        <f t="shared" si="31"/>
        <v>0</v>
      </c>
      <c r="AM94" s="186">
        <f t="shared" si="31"/>
        <v>0</v>
      </c>
      <c r="AN94" s="186">
        <f t="shared" si="31"/>
        <v>0</v>
      </c>
      <c r="AO94" s="186">
        <f t="shared" si="31"/>
        <v>0</v>
      </c>
      <c r="AP94" s="186">
        <f t="shared" si="31"/>
        <v>0</v>
      </c>
      <c r="AQ94" s="186">
        <f t="shared" si="31"/>
        <v>0</v>
      </c>
      <c r="AR94" s="186">
        <f t="shared" si="31"/>
        <v>0</v>
      </c>
      <c r="AS94" s="186">
        <f t="shared" si="31"/>
        <v>0</v>
      </c>
      <c r="AT94" s="186">
        <f t="shared" si="31"/>
        <v>0</v>
      </c>
      <c r="AU94" s="186">
        <f t="shared" si="31"/>
        <v>0</v>
      </c>
      <c r="AV94" s="186">
        <f t="shared" si="31"/>
        <v>0</v>
      </c>
      <c r="AW94" s="186">
        <f t="shared" si="31"/>
        <v>0</v>
      </c>
      <c r="AX94" s="186">
        <f t="shared" si="31"/>
        <v>0</v>
      </c>
      <c r="AY94" s="186">
        <f t="shared" si="31"/>
        <v>0</v>
      </c>
      <c r="AZ94" s="186">
        <f t="shared" si="31"/>
        <v>0</v>
      </c>
      <c r="BA94" s="186">
        <f t="shared" si="31"/>
        <v>0</v>
      </c>
      <c r="BB94" s="186">
        <f t="shared" si="31"/>
        <v>0</v>
      </c>
      <c r="BC94" s="186">
        <f t="shared" si="31"/>
        <v>0</v>
      </c>
      <c r="BD94" s="186">
        <f t="shared" si="31"/>
        <v>0</v>
      </c>
      <c r="BE94" s="186">
        <f t="shared" si="31"/>
        <v>0</v>
      </c>
      <c r="BF94" s="186">
        <f t="shared" si="31"/>
        <v>0</v>
      </c>
      <c r="BG94" s="186">
        <f t="shared" si="31"/>
        <v>0</v>
      </c>
      <c r="BH94" s="186">
        <f t="shared" si="31"/>
        <v>0</v>
      </c>
      <c r="BI94" s="186">
        <f t="shared" si="31"/>
        <v>0</v>
      </c>
      <c r="BJ94" s="186">
        <f t="shared" si="31"/>
        <v>1</v>
      </c>
      <c r="BK94" s="186">
        <f t="shared" si="31"/>
        <v>1</v>
      </c>
      <c r="BL94" s="186">
        <f t="shared" si="31"/>
        <v>1</v>
      </c>
      <c r="BM94" s="186">
        <f t="shared" si="31"/>
        <v>1</v>
      </c>
      <c r="BN94" s="186">
        <f t="shared" ref="BN94:CG94" si="32">IF(AND($A94+$E$13&gt;=BN$18,BN$18&gt;$A94),1,0)</f>
        <v>1</v>
      </c>
      <c r="BO94" s="186">
        <f t="shared" si="32"/>
        <v>1</v>
      </c>
      <c r="BP94" s="186">
        <f t="shared" si="32"/>
        <v>1</v>
      </c>
      <c r="BQ94" s="186">
        <f t="shared" si="32"/>
        <v>1</v>
      </c>
      <c r="BR94" s="186">
        <f t="shared" si="32"/>
        <v>1</v>
      </c>
      <c r="BS94" s="186">
        <f t="shared" si="32"/>
        <v>1</v>
      </c>
      <c r="BT94" s="186">
        <f t="shared" si="32"/>
        <v>1</v>
      </c>
      <c r="BU94" s="186">
        <f t="shared" si="32"/>
        <v>1</v>
      </c>
      <c r="BV94" s="186">
        <f t="shared" si="32"/>
        <v>1</v>
      </c>
      <c r="BW94" s="186">
        <f t="shared" si="32"/>
        <v>1</v>
      </c>
      <c r="BX94" s="186">
        <f t="shared" si="32"/>
        <v>1</v>
      </c>
      <c r="BY94" s="186">
        <f t="shared" si="32"/>
        <v>1</v>
      </c>
      <c r="BZ94" s="186">
        <f t="shared" si="32"/>
        <v>1</v>
      </c>
      <c r="CA94" s="186">
        <f t="shared" si="32"/>
        <v>1</v>
      </c>
      <c r="CB94" s="186">
        <f t="shared" si="32"/>
        <v>1</v>
      </c>
      <c r="CC94" s="186">
        <f t="shared" si="32"/>
        <v>1</v>
      </c>
      <c r="CD94" s="186">
        <f t="shared" si="32"/>
        <v>1</v>
      </c>
      <c r="CE94" s="186">
        <f t="shared" si="32"/>
        <v>1</v>
      </c>
      <c r="CF94" s="186">
        <f t="shared" si="32"/>
        <v>1</v>
      </c>
      <c r="CG94" s="186">
        <f t="shared" si="32"/>
        <v>0</v>
      </c>
      <c r="CH94" s="186" t="s">
        <v>140</v>
      </c>
    </row>
    <row r="95" spans="1:86">
      <c r="A95" s="240"/>
      <c r="B95" s="241"/>
      <c r="C95" s="240"/>
      <c r="D95" s="240"/>
      <c r="E95" s="82"/>
      <c r="F95" s="241"/>
      <c r="G95" s="241"/>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row>
    <row r="96" spans="1:86">
      <c r="A96" s="240"/>
      <c r="B96" s="241"/>
      <c r="C96" s="240"/>
      <c r="D96" s="240"/>
      <c r="E96" s="82"/>
      <c r="F96" s="241"/>
      <c r="G96" s="241"/>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row>
    <row r="97" spans="5:7">
      <c r="E97" s="82"/>
      <c r="F97" s="241"/>
      <c r="G97" s="241"/>
    </row>
    <row r="98" spans="5:7">
      <c r="E98" s="82"/>
      <c r="F98" s="241"/>
      <c r="G98" s="241"/>
    </row>
    <row r="99" spans="5:7">
      <c r="E99" s="82"/>
      <c r="F99" s="241"/>
      <c r="G99" s="241"/>
    </row>
    <row r="100" spans="5:7">
      <c r="E100" s="82"/>
      <c r="F100" s="241"/>
      <c r="G100" s="241"/>
    </row>
    <row r="101" spans="5:7">
      <c r="E101" s="82"/>
      <c r="F101" s="241"/>
      <c r="G101" s="241"/>
    </row>
    <row r="102" spans="5:7">
      <c r="E102" s="82"/>
      <c r="F102" s="241"/>
      <c r="G102" s="241"/>
    </row>
    <row r="103" spans="5:7">
      <c r="E103" s="82"/>
      <c r="F103" s="241"/>
      <c r="G103" s="241"/>
    </row>
    <row r="104" spans="5:7">
      <c r="E104" s="82"/>
      <c r="F104" s="241"/>
      <c r="G104" s="241"/>
    </row>
    <row r="105" spans="5:7">
      <c r="E105" s="82"/>
      <c r="F105" s="241"/>
      <c r="G105" s="241"/>
    </row>
    <row r="106" spans="5:7">
      <c r="E106" s="82"/>
      <c r="F106" s="241"/>
      <c r="G106" s="241"/>
    </row>
    <row r="107" spans="5:7">
      <c r="E107" s="82"/>
      <c r="F107" s="241"/>
      <c r="G107" s="241"/>
    </row>
    <row r="108" spans="5:7">
      <c r="E108" s="82"/>
      <c r="F108" s="241"/>
      <c r="G108" s="241"/>
    </row>
    <row r="109" spans="5:7">
      <c r="E109" s="82"/>
      <c r="F109" s="241"/>
      <c r="G109" s="241"/>
    </row>
    <row r="110" spans="5:7">
      <c r="E110" s="82"/>
      <c r="F110" s="241"/>
      <c r="G110" s="241"/>
    </row>
    <row r="111" spans="5:7">
      <c r="E111" s="82"/>
      <c r="F111" s="241"/>
      <c r="G111" s="241"/>
    </row>
    <row r="112" spans="5:7">
      <c r="E112" s="240"/>
      <c r="F112" s="240"/>
      <c r="G112" s="241"/>
    </row>
    <row r="113" spans="7:7">
      <c r="G113" s="241"/>
    </row>
    <row r="114" spans="7:7">
      <c r="G114" s="241"/>
    </row>
    <row r="115" spans="7:7">
      <c r="G115" s="241"/>
    </row>
    <row r="116" spans="7:7">
      <c r="G116" s="241"/>
    </row>
    <row r="117" spans="7:7">
      <c r="G117" s="241"/>
    </row>
    <row r="118" spans="7:7">
      <c r="G118" s="241"/>
    </row>
    <row r="119" spans="7:7">
      <c r="G119" s="241"/>
    </row>
    <row r="120" spans="7:7">
      <c r="G120" s="241"/>
    </row>
  </sheetData>
  <mergeCells count="2">
    <mergeCell ref="A6:C15"/>
    <mergeCell ref="A39:C39"/>
  </mergeCells>
  <hyperlinks>
    <hyperlink ref="G9" r:id="rId1" xr:uid="{E80ECCD3-4D3B-4986-9D91-ACE34914BAA4}"/>
    <hyperlink ref="G10" r:id="rId2" xr:uid="{B859C6D4-B15B-45DE-992F-E35DFB475CEF}"/>
    <hyperlink ref="G11" r:id="rId3" xr:uid="{4CF90845-2355-4C7A-83FE-C152C2633BD7}"/>
    <hyperlink ref="G12" r:id="rId4" xr:uid="{F0DB7823-AC80-4E79-A428-E04D654F1A10}"/>
    <hyperlink ref="H14" r:id="rId5" xr:uid="{DC7652BC-6A32-4CB9-9C40-9D02F7ECC236}"/>
    <hyperlink ref="H15" r:id="rId6" xr:uid="{A96CDA98-552D-4124-B13D-4BE2D249B543}"/>
    <hyperlink ref="B31" r:id="rId7" xr:uid="{DC7383BB-BD81-4A9F-8C32-A6DEC9A936A6}"/>
    <hyperlink ref="B24" r:id="rId8" xr:uid="{ECA9F50D-56FC-4F82-9155-28E5AAD85088}"/>
    <hyperlink ref="N24" r:id="rId9" xr:uid="{90CE8058-FE9A-4A2F-ACB5-905116D002C8}"/>
  </hyperlinks>
  <pageMargins left="0.7" right="0.7" top="0.75" bottom="0.75" header="0.3" footer="0.3"/>
  <pageSetup orientation="portrait" r:id="rId10"/>
  <headerFooter>
    <oddHeader>&amp;C&amp;G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44041" r:id="rId14" name="Check Box 9">
              <controlPr defaultSize="0" autoFill="0" autoLine="0" autoPict="0">
                <anchor moveWithCells="1">
                  <from>
                    <xdr:col>9</xdr:col>
                    <xdr:colOff>12700</xdr:colOff>
                    <xdr:row>11</xdr:row>
                    <xdr:rowOff>12700</xdr:rowOff>
                  </from>
                  <to>
                    <xdr:col>9</xdr:col>
                    <xdr:colOff>1663700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92-05FD-4947-90B8-64CAB07B33B4}">
  <sheetPr>
    <pageSetUpPr autoPageBreaks="0"/>
  </sheetPr>
  <dimension ref="A1:Y119"/>
  <sheetViews>
    <sheetView zoomScale="60" zoomScaleNormal="60" workbookViewId="0">
      <selection activeCell="A18" sqref="A18"/>
    </sheetView>
  </sheetViews>
  <sheetFormatPr defaultColWidth="9.140625" defaultRowHeight="14.45" zeroHeight="1"/>
  <cols>
    <col min="1" max="1" width="46.140625" style="98" customWidth="1"/>
    <col min="2" max="2" width="29.140625" style="98" customWidth="1"/>
    <col min="3" max="3" width="36.140625" style="98" bestFit="1" customWidth="1"/>
    <col min="4" max="4" width="20.140625" style="98" customWidth="1"/>
    <col min="5" max="5" width="18" style="98" customWidth="1"/>
    <col min="6" max="6" width="27.42578125" style="98" customWidth="1"/>
    <col min="7" max="7" width="15" style="98" customWidth="1"/>
    <col min="8" max="8" width="15.85546875" style="98" customWidth="1"/>
    <col min="9" max="9" width="29.85546875" style="98" customWidth="1"/>
    <col min="10" max="10" width="19.140625" style="98" customWidth="1"/>
    <col min="11" max="14" width="14.5703125" style="98" customWidth="1"/>
    <col min="15" max="15" width="14.42578125" style="98" bestFit="1" customWidth="1"/>
    <col min="16" max="25" width="14.42578125" style="99" bestFit="1" customWidth="1"/>
    <col min="26" max="16384" width="9.140625" style="99"/>
  </cols>
  <sheetData>
    <row r="1" spans="1:12" s="86" customFormat="1" ht="26.45" customHeight="1">
      <c r="A1" s="86" t="s">
        <v>141</v>
      </c>
    </row>
    <row r="2" spans="1:12" s="86" customFormat="1" ht="19.5">
      <c r="A2" s="86" t="s">
        <v>1</v>
      </c>
    </row>
    <row r="3" spans="1:12" s="86" customFormat="1" ht="19.5"/>
    <row r="4" spans="1:12" s="86" customFormat="1" ht="19.5"/>
    <row r="5" spans="1:12">
      <c r="A5" s="250"/>
      <c r="B5" s="250"/>
      <c r="C5" s="250"/>
      <c r="D5" s="250"/>
      <c r="E5" s="250"/>
      <c r="F5" s="250"/>
      <c r="G5" s="250"/>
      <c r="H5" s="250"/>
      <c r="I5" s="250"/>
      <c r="J5" s="250"/>
      <c r="K5" s="250"/>
      <c r="L5" s="250"/>
    </row>
    <row r="6" spans="1:12">
      <c r="A6" s="102"/>
      <c r="B6" s="103"/>
      <c r="C6" s="250"/>
      <c r="D6" s="250"/>
      <c r="E6" s="250"/>
      <c r="F6" s="250"/>
      <c r="G6" s="250"/>
      <c r="H6" s="250"/>
      <c r="I6" s="250"/>
      <c r="J6" s="250"/>
      <c r="K6" s="250"/>
      <c r="L6" s="250"/>
    </row>
    <row r="7" spans="1:12" ht="40.5">
      <c r="A7" s="136" t="s">
        <v>125</v>
      </c>
      <c r="B7" s="136" t="s">
        <v>142</v>
      </c>
      <c r="C7" s="136" t="s">
        <v>143</v>
      </c>
      <c r="D7" s="163" t="s">
        <v>144</v>
      </c>
      <c r="E7" s="163" t="s">
        <v>145</v>
      </c>
      <c r="F7" s="163" t="s">
        <v>146</v>
      </c>
      <c r="G7" s="250"/>
      <c r="H7" s="250"/>
      <c r="I7" s="250"/>
      <c r="J7" s="250"/>
      <c r="K7" s="250"/>
      <c r="L7" s="250"/>
    </row>
    <row r="8" spans="1:12">
      <c r="A8" s="143">
        <v>2005</v>
      </c>
      <c r="B8" s="87" t="s">
        <v>147</v>
      </c>
      <c r="C8" s="145">
        <f t="shared" ref="C8:C24" si="0">INDEX($B$42:$T$42,MATCH(A8,$B$32:$T$32,0))</f>
        <v>188.15</v>
      </c>
      <c r="D8" s="144">
        <f t="shared" ref="D8:D24" si="1">IFERROR(($C$21/$C8),"")</f>
        <v>1.4611125874745328</v>
      </c>
      <c r="E8" s="144">
        <f t="shared" ref="E8:E24" si="2">IFERROR(($C$24/$C8),"")</f>
        <v>1.5634688634954381</v>
      </c>
      <c r="F8" s="144">
        <f t="shared" ref="F8:F24" si="3">IFERROR((C8/$C$24),"")</f>
        <v>0.6396033994334277</v>
      </c>
      <c r="G8" s="250"/>
      <c r="H8" s="250"/>
      <c r="I8" s="250"/>
      <c r="J8" s="250"/>
      <c r="K8" s="250"/>
      <c r="L8" s="250"/>
    </row>
    <row r="9" spans="1:12">
      <c r="A9" s="143">
        <v>2006</v>
      </c>
      <c r="B9" s="87" t="s">
        <v>148</v>
      </c>
      <c r="C9" s="145">
        <f t="shared" si="0"/>
        <v>193.10833333333332</v>
      </c>
      <c r="D9" s="144">
        <f t="shared" si="1"/>
        <v>1.4235964268761061</v>
      </c>
      <c r="E9" s="144">
        <f t="shared" si="2"/>
        <v>1.5233245587537223</v>
      </c>
      <c r="F9" s="144">
        <f t="shared" si="3"/>
        <v>0.65645892351274782</v>
      </c>
      <c r="G9" s="250"/>
      <c r="H9" s="250"/>
      <c r="I9" s="250"/>
      <c r="J9" s="250"/>
      <c r="K9" s="250"/>
      <c r="L9" s="250"/>
    </row>
    <row r="10" spans="1:12">
      <c r="A10" s="143">
        <v>2007</v>
      </c>
      <c r="B10" s="87" t="s">
        <v>149</v>
      </c>
      <c r="C10" s="145">
        <f t="shared" si="0"/>
        <v>200.31666666666669</v>
      </c>
      <c r="D10" s="144">
        <f t="shared" si="1"/>
        <v>1.3723687494799899</v>
      </c>
      <c r="E10" s="144">
        <f t="shared" si="2"/>
        <v>1.4685081953573507</v>
      </c>
      <c r="F10" s="144">
        <f t="shared" si="3"/>
        <v>0.68096317280453267</v>
      </c>
      <c r="G10" s="250"/>
      <c r="H10" s="250"/>
      <c r="I10" s="250"/>
      <c r="J10" s="250"/>
      <c r="K10" s="250"/>
      <c r="L10" s="250"/>
    </row>
    <row r="11" spans="1:12">
      <c r="A11" s="143">
        <v>2008</v>
      </c>
      <c r="B11" s="87" t="s">
        <v>150</v>
      </c>
      <c r="C11" s="145">
        <f t="shared" si="0"/>
        <v>208.5916666666667</v>
      </c>
      <c r="D11" s="144">
        <f t="shared" si="1"/>
        <v>1.3179257720426669</v>
      </c>
      <c r="E11" s="144">
        <f t="shared" si="2"/>
        <v>1.410251288402381</v>
      </c>
      <c r="F11" s="144">
        <f t="shared" si="3"/>
        <v>0.70909348441926356</v>
      </c>
      <c r="G11" s="105"/>
      <c r="H11" s="105"/>
      <c r="I11" s="105"/>
      <c r="J11" s="105"/>
      <c r="K11" s="105"/>
      <c r="L11" s="105"/>
    </row>
    <row r="12" spans="1:12">
      <c r="A12" s="143">
        <v>2009</v>
      </c>
      <c r="B12" s="87" t="s">
        <v>151</v>
      </c>
      <c r="C12" s="145">
        <f t="shared" si="0"/>
        <v>214.78333333333339</v>
      </c>
      <c r="D12" s="144">
        <f t="shared" si="1"/>
        <v>1.2799332660820981</v>
      </c>
      <c r="E12" s="144">
        <f t="shared" si="2"/>
        <v>1.3695972685652205</v>
      </c>
      <c r="F12" s="144">
        <f t="shared" si="3"/>
        <v>0.73014164305949025</v>
      </c>
      <c r="G12" s="104"/>
      <c r="H12" s="104"/>
      <c r="I12" s="104"/>
      <c r="J12" s="100"/>
      <c r="K12" s="105"/>
      <c r="L12" s="100"/>
    </row>
    <row r="13" spans="1:12">
      <c r="A13" s="143">
        <v>2010</v>
      </c>
      <c r="B13" s="87" t="s">
        <v>152</v>
      </c>
      <c r="C13" s="145">
        <f t="shared" si="0"/>
        <v>215.76666666666662</v>
      </c>
      <c r="D13" s="144">
        <f t="shared" si="1"/>
        <v>1.2741001081415113</v>
      </c>
      <c r="E13" s="144">
        <f t="shared" si="2"/>
        <v>1.3633554765950877</v>
      </c>
      <c r="F13" s="144">
        <f t="shared" si="3"/>
        <v>0.73348441926345587</v>
      </c>
      <c r="G13" s="101"/>
      <c r="H13" s="107"/>
      <c r="I13" s="107"/>
      <c r="J13" s="101"/>
      <c r="K13" s="105"/>
      <c r="L13" s="100"/>
    </row>
    <row r="14" spans="1:12">
      <c r="A14" s="143">
        <v>2011</v>
      </c>
      <c r="B14" s="87" t="s">
        <v>153</v>
      </c>
      <c r="C14" s="145">
        <f t="shared" si="0"/>
        <v>226.47499999999999</v>
      </c>
      <c r="D14" s="144">
        <f t="shared" si="1"/>
        <v>1.2138573058100601</v>
      </c>
      <c r="E14" s="144">
        <f t="shared" si="2"/>
        <v>1.2988924458181552</v>
      </c>
      <c r="F14" s="144">
        <f t="shared" si="3"/>
        <v>0.76988668555240791</v>
      </c>
      <c r="G14" s="101"/>
      <c r="H14" s="107"/>
      <c r="I14" s="107"/>
      <c r="J14" s="101"/>
      <c r="K14" s="105"/>
      <c r="L14" s="100"/>
    </row>
    <row r="15" spans="1:12">
      <c r="A15" s="143">
        <v>2012</v>
      </c>
      <c r="B15" s="87" t="s">
        <v>154</v>
      </c>
      <c r="C15" s="145">
        <f t="shared" si="0"/>
        <v>237.3416666666667</v>
      </c>
      <c r="D15" s="144">
        <f t="shared" si="1"/>
        <v>1.158280959235982</v>
      </c>
      <c r="E15" s="144">
        <f t="shared" si="2"/>
        <v>1.2394227730767879</v>
      </c>
      <c r="F15" s="144">
        <f t="shared" si="3"/>
        <v>0.8068271954674221</v>
      </c>
      <c r="G15" s="101"/>
      <c r="H15" s="107"/>
      <c r="I15" s="106"/>
      <c r="J15" s="101"/>
      <c r="K15" s="105"/>
      <c r="L15" s="100"/>
    </row>
    <row r="16" spans="1:12">
      <c r="A16" s="143">
        <v>2013</v>
      </c>
      <c r="B16" s="87" t="s">
        <v>155</v>
      </c>
      <c r="C16" s="145">
        <f t="shared" si="0"/>
        <v>244.67499999999998</v>
      </c>
      <c r="D16" s="144">
        <f t="shared" si="1"/>
        <v>1.1235652736623414</v>
      </c>
      <c r="E16" s="144">
        <f t="shared" si="2"/>
        <v>1.202275126868976</v>
      </c>
      <c r="F16" s="144">
        <f t="shared" si="3"/>
        <v>0.83175637393767698</v>
      </c>
      <c r="G16" s="101"/>
      <c r="H16" s="107"/>
      <c r="I16" s="106"/>
      <c r="J16" s="101"/>
      <c r="K16" s="105"/>
      <c r="L16" s="100"/>
    </row>
    <row r="17" spans="1:25">
      <c r="A17" s="143">
        <v>2014</v>
      </c>
      <c r="B17" s="87" t="s">
        <v>156</v>
      </c>
      <c r="C17" s="145">
        <f t="shared" si="0"/>
        <v>251.73333333333335</v>
      </c>
      <c r="D17" s="144">
        <f t="shared" si="1"/>
        <v>1.0920617055084747</v>
      </c>
      <c r="E17" s="144">
        <f t="shared" si="2"/>
        <v>1.1685646186440679</v>
      </c>
      <c r="F17" s="144">
        <f t="shared" si="3"/>
        <v>0.85575070821529742</v>
      </c>
      <c r="G17" s="101"/>
      <c r="H17" s="107"/>
      <c r="I17" s="106"/>
      <c r="J17" s="101"/>
      <c r="K17" s="105"/>
      <c r="L17" s="100"/>
      <c r="M17" s="250"/>
      <c r="N17" s="250"/>
      <c r="O17" s="250"/>
    </row>
    <row r="18" spans="1:25">
      <c r="A18" s="143">
        <v>2015</v>
      </c>
      <c r="B18" s="87" t="s">
        <v>157</v>
      </c>
      <c r="C18" s="145">
        <f t="shared" si="0"/>
        <v>256.66666666666669</v>
      </c>
      <c r="D18" s="144">
        <f t="shared" si="1"/>
        <v>1.0710714285714287</v>
      </c>
      <c r="E18" s="144">
        <f t="shared" si="2"/>
        <v>1.1461038961038961</v>
      </c>
      <c r="F18" s="144">
        <f t="shared" si="3"/>
        <v>0.87252124645892348</v>
      </c>
      <c r="G18" s="101"/>
      <c r="H18" s="107"/>
      <c r="I18" s="106"/>
      <c r="J18" s="101"/>
      <c r="K18" s="105"/>
      <c r="L18" s="100"/>
      <c r="M18" s="250"/>
      <c r="N18" s="250"/>
      <c r="O18" s="250"/>
    </row>
    <row r="19" spans="1:25">
      <c r="A19" s="143">
        <v>2016</v>
      </c>
      <c r="B19" s="87" t="s">
        <v>158</v>
      </c>
      <c r="C19" s="145">
        <f t="shared" si="0"/>
        <v>259.43333333333334</v>
      </c>
      <c r="D19" s="144">
        <f t="shared" si="1"/>
        <v>1.0596492355132983</v>
      </c>
      <c r="E19" s="144">
        <f t="shared" si="2"/>
        <v>1.1338815366825132</v>
      </c>
      <c r="F19" s="144">
        <f t="shared" si="3"/>
        <v>0.88192634560906513</v>
      </c>
      <c r="G19" s="101"/>
      <c r="H19" s="107"/>
      <c r="I19" s="106"/>
      <c r="J19" s="101"/>
      <c r="K19" s="105"/>
      <c r="L19" s="100"/>
      <c r="M19" s="250"/>
      <c r="N19" s="250"/>
      <c r="O19" s="250"/>
    </row>
    <row r="20" spans="1:25">
      <c r="A20" s="143">
        <v>2017</v>
      </c>
      <c r="B20" s="87" t="s">
        <v>159</v>
      </c>
      <c r="C20" s="145">
        <f t="shared" si="0"/>
        <v>264.99166666666673</v>
      </c>
      <c r="D20" s="144">
        <f t="shared" si="1"/>
        <v>1.037422560457876</v>
      </c>
      <c r="E20" s="144">
        <f t="shared" si="2"/>
        <v>1.110097801817667</v>
      </c>
      <c r="F20" s="144">
        <f t="shared" si="3"/>
        <v>0.9008215297450427</v>
      </c>
      <c r="G20" s="101"/>
      <c r="H20" s="107"/>
      <c r="I20" s="106"/>
      <c r="J20" s="101"/>
      <c r="K20" s="105"/>
      <c r="L20" s="100"/>
      <c r="M20" s="250"/>
      <c r="N20" s="250"/>
      <c r="O20" s="250"/>
    </row>
    <row r="21" spans="1:25">
      <c r="A21" s="143">
        <v>2018</v>
      </c>
      <c r="B21" s="87" t="s">
        <v>160</v>
      </c>
      <c r="C21" s="145">
        <f t="shared" si="0"/>
        <v>274.90833333333336</v>
      </c>
      <c r="D21" s="144">
        <f t="shared" si="1"/>
        <v>1</v>
      </c>
      <c r="E21" s="144">
        <f t="shared" si="2"/>
        <v>1.0700536542483858</v>
      </c>
      <c r="F21" s="144">
        <f t="shared" si="3"/>
        <v>0.93453257790368272</v>
      </c>
      <c r="G21" s="101"/>
      <c r="H21" s="107"/>
      <c r="I21" s="106"/>
      <c r="J21" s="101"/>
      <c r="K21" s="105"/>
      <c r="L21" s="100"/>
      <c r="M21" s="250"/>
      <c r="N21" s="250"/>
      <c r="O21" s="250"/>
    </row>
    <row r="22" spans="1:25">
      <c r="A22" s="143">
        <v>2019</v>
      </c>
      <c r="B22" s="87" t="s">
        <v>161</v>
      </c>
      <c r="C22" s="145">
        <f t="shared" si="0"/>
        <v>283.30833333333334</v>
      </c>
      <c r="D22" s="144">
        <f t="shared" si="1"/>
        <v>0.97035032502867913</v>
      </c>
      <c r="E22" s="144">
        <f t="shared" si="2"/>
        <v>1.0383269111980469</v>
      </c>
      <c r="F22" s="144">
        <f t="shared" si="3"/>
        <v>0.96308781869688376</v>
      </c>
      <c r="G22" s="101"/>
      <c r="H22" s="107"/>
      <c r="I22" s="106"/>
      <c r="J22" s="101"/>
      <c r="K22" s="105"/>
      <c r="L22" s="100"/>
      <c r="M22" s="250"/>
      <c r="N22" s="250"/>
      <c r="O22" s="250"/>
    </row>
    <row r="23" spans="1:25">
      <c r="A23" s="143">
        <v>2020</v>
      </c>
      <c r="B23" s="87" t="s">
        <v>162</v>
      </c>
      <c r="C23" s="145">
        <f t="shared" si="0"/>
        <v>290.64166666666665</v>
      </c>
      <c r="D23" s="144">
        <f t="shared" si="1"/>
        <v>0.94586690369011106</v>
      </c>
      <c r="E23" s="144">
        <f t="shared" si="2"/>
        <v>1.0121283367262093</v>
      </c>
      <c r="F23" s="144">
        <f t="shared" si="3"/>
        <v>0.98801699716713864</v>
      </c>
      <c r="G23" s="101"/>
      <c r="H23" s="107"/>
      <c r="I23" s="106"/>
      <c r="J23" s="101"/>
      <c r="K23" s="105"/>
      <c r="L23" s="100"/>
      <c r="M23" s="250"/>
      <c r="N23" s="250"/>
      <c r="O23" s="250"/>
    </row>
    <row r="24" spans="1:25">
      <c r="A24" s="146">
        <v>2021</v>
      </c>
      <c r="B24" s="147" t="s">
        <v>163</v>
      </c>
      <c r="C24" s="148">
        <f t="shared" si="0"/>
        <v>294.16666666666669</v>
      </c>
      <c r="D24" s="149">
        <f t="shared" si="1"/>
        <v>0.93453257790368272</v>
      </c>
      <c r="E24" s="149">
        <f t="shared" si="2"/>
        <v>1</v>
      </c>
      <c r="F24" s="149">
        <f t="shared" si="3"/>
        <v>1</v>
      </c>
      <c r="G24" s="101"/>
      <c r="H24" s="107"/>
      <c r="I24" s="106"/>
      <c r="J24" s="101"/>
      <c r="K24" s="105"/>
      <c r="L24" s="100"/>
      <c r="M24" s="250"/>
      <c r="N24" s="250"/>
      <c r="O24" s="250"/>
    </row>
    <row r="25" spans="1:25">
      <c r="A25" s="250"/>
      <c r="B25" s="250"/>
      <c r="C25" s="250"/>
      <c r="D25" s="250"/>
      <c r="E25" s="250"/>
      <c r="F25" s="250"/>
      <c r="G25" s="250"/>
      <c r="H25" s="250"/>
      <c r="I25" s="250"/>
      <c r="J25" s="250"/>
      <c r="K25" s="250"/>
      <c r="L25" s="250"/>
      <c r="M25" s="250"/>
      <c r="N25" s="250"/>
      <c r="O25" s="250"/>
    </row>
    <row r="26" spans="1:25">
      <c r="A26" s="250"/>
      <c r="B26" s="250"/>
      <c r="C26" s="250"/>
      <c r="D26" s="250"/>
      <c r="E26" s="250"/>
      <c r="F26" s="250"/>
      <c r="G26" s="250"/>
      <c r="H26" s="250"/>
      <c r="I26" s="250"/>
      <c r="J26" s="250"/>
      <c r="K26" s="250"/>
      <c r="L26" s="250"/>
      <c r="M26" s="105"/>
      <c r="N26" s="105"/>
      <c r="O26" s="105"/>
      <c r="P26" s="105"/>
      <c r="Q26" s="105"/>
      <c r="R26" s="105"/>
      <c r="S26" s="105"/>
      <c r="T26" s="105"/>
      <c r="U26" s="105"/>
      <c r="V26" s="105"/>
      <c r="W26" s="105"/>
    </row>
    <row r="27" spans="1:25">
      <c r="A27" s="250"/>
      <c r="B27" s="250"/>
      <c r="C27" s="250"/>
      <c r="D27" s="250"/>
      <c r="E27" s="250"/>
      <c r="F27" s="250"/>
      <c r="G27" s="250"/>
      <c r="H27" s="250"/>
      <c r="I27" s="250"/>
      <c r="J27" s="250"/>
      <c r="K27" s="250"/>
      <c r="L27" s="250"/>
      <c r="M27" s="105"/>
      <c r="N27" s="105"/>
      <c r="O27" s="105"/>
      <c r="P27" s="105"/>
      <c r="Q27" s="105"/>
      <c r="R27" s="105"/>
      <c r="S27" s="105"/>
      <c r="T27" s="105"/>
      <c r="U27" s="105"/>
      <c r="V27" s="105"/>
      <c r="W27" s="105"/>
    </row>
    <row r="28" spans="1:25">
      <c r="A28" s="165" t="s">
        <v>164</v>
      </c>
      <c r="B28" s="250"/>
      <c r="C28" s="250"/>
      <c r="D28" s="250"/>
      <c r="E28" s="250"/>
      <c r="F28" s="250"/>
      <c r="G28" s="250"/>
      <c r="H28" s="250"/>
      <c r="I28" s="250"/>
      <c r="J28" s="250"/>
      <c r="K28" s="250"/>
      <c r="L28" s="250"/>
      <c r="M28" s="250"/>
      <c r="N28" s="250"/>
      <c r="O28" s="250"/>
    </row>
    <row r="29" spans="1:25">
      <c r="A29" s="250"/>
      <c r="B29" s="250"/>
      <c r="C29" s="250"/>
      <c r="D29" s="250"/>
      <c r="E29" s="250"/>
      <c r="F29" s="250"/>
      <c r="G29" s="250"/>
      <c r="H29" s="250"/>
      <c r="I29" s="250"/>
      <c r="J29" s="250"/>
      <c r="K29" s="250"/>
      <c r="L29" s="250"/>
      <c r="M29" s="250"/>
      <c r="N29" s="250"/>
      <c r="O29" s="250"/>
    </row>
    <row r="30" spans="1:25" ht="24" customHeight="1">
      <c r="A30" s="136"/>
      <c r="B30" s="164">
        <v>38442</v>
      </c>
      <c r="C30" s="164">
        <v>38807</v>
      </c>
      <c r="D30" s="164">
        <v>39172</v>
      </c>
      <c r="E30" s="164">
        <v>39538</v>
      </c>
      <c r="F30" s="164">
        <v>39903</v>
      </c>
      <c r="G30" s="164">
        <v>40268</v>
      </c>
      <c r="H30" s="164">
        <v>40633</v>
      </c>
      <c r="I30" s="164">
        <v>40999</v>
      </c>
      <c r="J30" s="164">
        <v>41364</v>
      </c>
      <c r="K30" s="164">
        <v>41729</v>
      </c>
      <c r="L30" s="164">
        <v>42094</v>
      </c>
      <c r="M30" s="164">
        <v>42460</v>
      </c>
      <c r="N30" s="164">
        <v>42825</v>
      </c>
      <c r="O30" s="164">
        <v>43190</v>
      </c>
      <c r="P30" s="164">
        <v>43555</v>
      </c>
      <c r="Q30" s="164">
        <v>43921</v>
      </c>
      <c r="R30" s="164">
        <v>44286</v>
      </c>
      <c r="S30" s="164">
        <v>44651</v>
      </c>
      <c r="T30" s="164">
        <v>45016</v>
      </c>
      <c r="U30" s="164">
        <v>45382</v>
      </c>
      <c r="V30" s="164">
        <v>45747</v>
      </c>
      <c r="W30" s="164">
        <v>46112</v>
      </c>
      <c r="X30" s="164">
        <v>46477</v>
      </c>
      <c r="Y30" s="164">
        <v>46843</v>
      </c>
    </row>
    <row r="31" spans="1:25" ht="15.95">
      <c r="A31" s="136"/>
      <c r="B31" s="166"/>
      <c r="C31" s="166"/>
      <c r="D31" s="166"/>
      <c r="E31" s="166"/>
      <c r="F31" s="166"/>
      <c r="G31" s="166"/>
      <c r="H31" s="166"/>
      <c r="I31" s="166"/>
      <c r="J31" s="166"/>
      <c r="K31" s="166"/>
      <c r="L31" s="166"/>
      <c r="M31" s="166"/>
      <c r="N31" s="166"/>
      <c r="O31" s="166"/>
      <c r="P31" s="166"/>
      <c r="Q31" s="166"/>
      <c r="R31" s="166"/>
      <c r="S31" s="166"/>
      <c r="T31" s="166"/>
      <c r="U31" s="166"/>
      <c r="V31" s="166"/>
      <c r="W31" s="166"/>
      <c r="X31" s="167"/>
      <c r="Y31" s="167"/>
    </row>
    <row r="32" spans="1:25" ht="15.95">
      <c r="A32" s="136" t="s">
        <v>165</v>
      </c>
      <c r="B32" s="167">
        <v>2005</v>
      </c>
      <c r="C32" s="167">
        <v>2006</v>
      </c>
      <c r="D32" s="167">
        <v>2007</v>
      </c>
      <c r="E32" s="167">
        <v>2008</v>
      </c>
      <c r="F32" s="167">
        <v>2009</v>
      </c>
      <c r="G32" s="167">
        <v>2010</v>
      </c>
      <c r="H32" s="167">
        <v>2011</v>
      </c>
      <c r="I32" s="167">
        <v>2012</v>
      </c>
      <c r="J32" s="167">
        <v>2013</v>
      </c>
      <c r="K32" s="167">
        <v>2014</v>
      </c>
      <c r="L32" s="167">
        <v>2015</v>
      </c>
      <c r="M32" s="167">
        <v>2016</v>
      </c>
      <c r="N32" s="167">
        <v>2017</v>
      </c>
      <c r="O32" s="167">
        <v>2018</v>
      </c>
      <c r="P32" s="167">
        <v>2019</v>
      </c>
      <c r="Q32" s="167">
        <v>2020</v>
      </c>
      <c r="R32" s="167">
        <v>2021</v>
      </c>
      <c r="S32" s="167">
        <v>2022</v>
      </c>
      <c r="T32" s="167">
        <v>2023</v>
      </c>
      <c r="U32" s="167">
        <v>2024</v>
      </c>
      <c r="V32" s="167">
        <v>2025</v>
      </c>
      <c r="W32" s="167">
        <v>2026</v>
      </c>
      <c r="X32" s="167">
        <v>2027</v>
      </c>
      <c r="Y32" s="167">
        <v>2028</v>
      </c>
    </row>
    <row r="33" spans="1:25" ht="15.95">
      <c r="A33" s="136"/>
      <c r="B33" s="168"/>
      <c r="C33" s="168"/>
      <c r="D33" s="168"/>
      <c r="E33" s="168"/>
      <c r="F33" s="168"/>
      <c r="G33" s="168"/>
      <c r="H33" s="168"/>
      <c r="I33" s="168"/>
      <c r="J33" s="168"/>
      <c r="K33" s="168"/>
      <c r="L33" s="168"/>
      <c r="M33" s="168"/>
      <c r="N33" s="168"/>
      <c r="O33" s="168"/>
      <c r="P33" s="168"/>
      <c r="Q33" s="168"/>
      <c r="R33" s="168"/>
      <c r="S33" s="168"/>
      <c r="T33" s="168"/>
      <c r="U33" s="168"/>
      <c r="V33" s="168"/>
      <c r="W33" s="168"/>
      <c r="X33" s="169"/>
      <c r="Y33" s="169"/>
    </row>
    <row r="34" spans="1:25" ht="39.6" customHeight="1">
      <c r="A34" s="136" t="s">
        <v>166</v>
      </c>
      <c r="B34" s="170" t="s">
        <v>167</v>
      </c>
      <c r="C34" s="170" t="s">
        <v>167</v>
      </c>
      <c r="D34" s="170" t="s">
        <v>167</v>
      </c>
      <c r="E34" s="170" t="s">
        <v>167</v>
      </c>
      <c r="F34" s="170" t="s">
        <v>167</v>
      </c>
      <c r="G34" s="170" t="s">
        <v>167</v>
      </c>
      <c r="H34" s="170" t="s">
        <v>167</v>
      </c>
      <c r="I34" s="170" t="s">
        <v>167</v>
      </c>
      <c r="J34" s="170" t="s">
        <v>167</v>
      </c>
      <c r="K34" s="170" t="s">
        <v>167</v>
      </c>
      <c r="L34" s="170" t="s">
        <v>167</v>
      </c>
      <c r="M34" s="170" t="s">
        <v>167</v>
      </c>
      <c r="N34" s="170" t="s">
        <v>167</v>
      </c>
      <c r="O34" s="170" t="s">
        <v>167</v>
      </c>
      <c r="P34" s="170" t="s">
        <v>167</v>
      </c>
      <c r="Q34" s="170" t="s">
        <v>167</v>
      </c>
      <c r="R34" s="170" t="s">
        <v>167</v>
      </c>
      <c r="S34" s="170" t="s">
        <v>168</v>
      </c>
      <c r="T34" s="170" t="s">
        <v>168</v>
      </c>
      <c r="U34" s="170" t="s">
        <v>168</v>
      </c>
      <c r="V34" s="170" t="s">
        <v>168</v>
      </c>
      <c r="W34" s="170" t="s">
        <v>168</v>
      </c>
      <c r="X34" s="170" t="s">
        <v>168</v>
      </c>
      <c r="Y34" s="170" t="s">
        <v>168</v>
      </c>
    </row>
    <row r="35" spans="1:25" ht="15.95">
      <c r="A35" s="136"/>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row>
    <row r="36" spans="1:25" ht="29.1">
      <c r="A36" s="136" t="s">
        <v>169</v>
      </c>
      <c r="B36" s="171">
        <v>188.15</v>
      </c>
      <c r="C36" s="171">
        <v>193.10833333333332</v>
      </c>
      <c r="D36" s="171">
        <v>200.31666666666669</v>
      </c>
      <c r="E36" s="171">
        <v>208.5916666666667</v>
      </c>
      <c r="F36" s="171">
        <v>214.78333333333339</v>
      </c>
      <c r="G36" s="171">
        <v>215.76666666666662</v>
      </c>
      <c r="H36" s="171">
        <v>226.47499999999999</v>
      </c>
      <c r="I36" s="171">
        <v>237.3416666666667</v>
      </c>
      <c r="J36" s="171">
        <v>244.67499999999998</v>
      </c>
      <c r="K36" s="171">
        <v>251.73333333333335</v>
      </c>
      <c r="L36" s="171">
        <v>256.66666666666669</v>
      </c>
      <c r="M36" s="171">
        <v>259.43333333333334</v>
      </c>
      <c r="N36" s="171">
        <v>264.99166666666673</v>
      </c>
      <c r="O36" s="171">
        <v>274.90833333333336</v>
      </c>
      <c r="P36" s="171">
        <v>283.30833333333334</v>
      </c>
      <c r="Q36" s="171">
        <v>290.64166666666665</v>
      </c>
      <c r="R36" s="171">
        <v>294.16666666666669</v>
      </c>
      <c r="S36" s="171">
        <v>307.44140292656164</v>
      </c>
      <c r="T36" s="171">
        <v>319.63304420045262</v>
      </c>
      <c r="U36" s="171">
        <v>330.55710727205081</v>
      </c>
      <c r="V36" s="171">
        <v>340.94704003016881</v>
      </c>
      <c r="W36" s="171">
        <v>351.18946228081967</v>
      </c>
      <c r="X36" s="171">
        <v>361.72514614924449</v>
      </c>
      <c r="Y36" s="171">
        <v>372.57690053372238</v>
      </c>
    </row>
    <row r="37" spans="1:25" ht="15.95">
      <c r="A37" s="136" t="s">
        <v>170</v>
      </c>
      <c r="B37" s="173">
        <v>3.1100150705576146E-2</v>
      </c>
      <c r="C37" s="173">
        <v>2.635308707591455E-2</v>
      </c>
      <c r="D37" s="173">
        <v>3.7327924739999352E-2</v>
      </c>
      <c r="E37" s="173">
        <v>4.1309593144188472E-2</v>
      </c>
      <c r="F37" s="173">
        <v>2.9683192840877393E-2</v>
      </c>
      <c r="G37" s="173">
        <v>4.57825715837612E-3</v>
      </c>
      <c r="H37" s="173">
        <v>4.9629229105515371E-2</v>
      </c>
      <c r="I37" s="173">
        <v>4.7981749273282803E-2</v>
      </c>
      <c r="J37" s="173">
        <v>3.0897791510129391E-2</v>
      </c>
      <c r="K37" s="181">
        <v>2.8847791287762714E-2</v>
      </c>
      <c r="L37" s="181">
        <v>1.9597457627118731E-2</v>
      </c>
      <c r="M37" s="181">
        <v>1.0779220779220777E-2</v>
      </c>
      <c r="N37" s="181">
        <v>2.1424900424001248E-2</v>
      </c>
      <c r="O37" s="181">
        <v>3.7422560457875953E-2</v>
      </c>
      <c r="P37" s="181">
        <v>3.0555639758707454E-2</v>
      </c>
      <c r="Q37" s="181">
        <v>2.5884636879724532E-2</v>
      </c>
      <c r="R37" s="181">
        <v>1.2128336726209277E-2</v>
      </c>
      <c r="S37" s="181">
        <v>4.5126582186611808E-2</v>
      </c>
      <c r="T37" s="181">
        <v>3.9655170571815335E-2</v>
      </c>
      <c r="U37" s="181">
        <v>3.4176888997582422E-2</v>
      </c>
      <c r="V37" s="181">
        <v>3.1431581804008957E-2</v>
      </c>
      <c r="W37" s="181">
        <v>3.0041094504720034E-2</v>
      </c>
      <c r="X37" s="181">
        <v>3.0000000000000693E-2</v>
      </c>
      <c r="Y37" s="181">
        <v>3.0000000000001581E-2</v>
      </c>
    </row>
    <row r="38" spans="1:25" ht="15.95">
      <c r="A38" s="136"/>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row>
    <row r="39" spans="1:25" ht="42.6">
      <c r="A39" s="136" t="s">
        <v>171</v>
      </c>
      <c r="B39" s="171">
        <v>78.124999999999986</v>
      </c>
      <c r="C39" s="171">
        <v>79.825000000000003</v>
      </c>
      <c r="D39" s="171">
        <v>81.916666666666671</v>
      </c>
      <c r="E39" s="171">
        <v>83.825000000000003</v>
      </c>
      <c r="F39" s="171">
        <v>86.858333333333334</v>
      </c>
      <c r="G39" s="171">
        <v>88.433333333333337</v>
      </c>
      <c r="H39" s="171">
        <v>90.908333333333317</v>
      </c>
      <c r="I39" s="171">
        <v>94.308333333333351</v>
      </c>
      <c r="J39" s="171">
        <v>96.583333333333314</v>
      </c>
      <c r="K39" s="171">
        <v>98.600000000000009</v>
      </c>
      <c r="L39" s="171">
        <v>99.72499999999998</v>
      </c>
      <c r="M39" s="171">
        <v>100.16666666666667</v>
      </c>
      <c r="N39" s="171">
        <v>101.54166666666667</v>
      </c>
      <c r="O39" s="171">
        <v>104.21666666666665</v>
      </c>
      <c r="P39" s="171">
        <v>106.43333333333334</v>
      </c>
      <c r="Q39" s="171">
        <v>108.24166666666663</v>
      </c>
      <c r="R39" s="171">
        <v>109.10833333333335</v>
      </c>
      <c r="S39" s="171">
        <v>112.25173038831885</v>
      </c>
      <c r="T39" s="171">
        <v>115.23671692685961</v>
      </c>
      <c r="U39" s="171">
        <v>117.74993960267705</v>
      </c>
      <c r="V39" s="171">
        <v>120.1881314948356</v>
      </c>
      <c r="W39" s="171">
        <v>122.59437541184592</v>
      </c>
      <c r="X39" s="171">
        <v>125.0462629200829</v>
      </c>
      <c r="Y39" s="171">
        <v>127.54718817848463</v>
      </c>
    </row>
    <row r="40" spans="1:25" ht="15.95">
      <c r="A40" s="136" t="s">
        <v>172</v>
      </c>
      <c r="B40" s="173">
        <v>1.4939915556998917E-2</v>
      </c>
      <c r="C40" s="173">
        <v>2.1760000000000224E-2</v>
      </c>
      <c r="D40" s="173">
        <v>2.6203152729930013E-2</v>
      </c>
      <c r="E40" s="173">
        <v>2.3296032553407953E-2</v>
      </c>
      <c r="F40" s="173">
        <v>3.6186499652052895E-2</v>
      </c>
      <c r="G40" s="173">
        <v>1.8132975151108122E-2</v>
      </c>
      <c r="H40" s="173">
        <v>2.7987184319637981E-2</v>
      </c>
      <c r="I40" s="173">
        <v>3.7400311669264275E-2</v>
      </c>
      <c r="J40" s="173">
        <v>2.4123000795263305E-2</v>
      </c>
      <c r="K40" s="181">
        <v>2.088006902502193E-2</v>
      </c>
      <c r="L40" s="181">
        <v>1.1409736308316099E-2</v>
      </c>
      <c r="M40" s="181">
        <v>4.4288459931480784E-3</v>
      </c>
      <c r="N40" s="181">
        <v>1.3727121464226277E-2</v>
      </c>
      <c r="O40" s="181">
        <v>2.6343865408288814E-2</v>
      </c>
      <c r="P40" s="181">
        <v>2.1269790500559882E-2</v>
      </c>
      <c r="Q40" s="181">
        <v>1.6990291262135582E-2</v>
      </c>
      <c r="R40" s="181">
        <v>8.0067749634311625E-3</v>
      </c>
      <c r="S40" s="181">
        <v>2.8809871427347478E-2</v>
      </c>
      <c r="T40" s="181">
        <v>2.6591897765982253E-2</v>
      </c>
      <c r="U40" s="181">
        <v>2.1809217954487314E-2</v>
      </c>
      <c r="V40" s="181">
        <v>2.0706523505538366E-2</v>
      </c>
      <c r="W40" s="181">
        <v>2.0020645026116446E-2</v>
      </c>
      <c r="X40" s="181">
        <v>2.0000000000000462E-2</v>
      </c>
      <c r="Y40" s="181">
        <v>2.0000000000000684E-2</v>
      </c>
    </row>
    <row r="41" spans="1:25" ht="15.95">
      <c r="A41" s="13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5" ht="29.1">
      <c r="A42" s="136" t="s">
        <v>173</v>
      </c>
      <c r="B42" s="171">
        <v>188.15</v>
      </c>
      <c r="C42" s="171">
        <v>193.10833333333332</v>
      </c>
      <c r="D42" s="171">
        <v>200.31666666666669</v>
      </c>
      <c r="E42" s="171">
        <v>208.5916666666667</v>
      </c>
      <c r="F42" s="171">
        <v>214.78333333333339</v>
      </c>
      <c r="G42" s="171">
        <v>215.76666666666662</v>
      </c>
      <c r="H42" s="171">
        <v>226.47499999999999</v>
      </c>
      <c r="I42" s="171">
        <v>237.3416666666667</v>
      </c>
      <c r="J42" s="171">
        <v>244.67499999999998</v>
      </c>
      <c r="K42" s="171">
        <v>251.73333333333335</v>
      </c>
      <c r="L42" s="171">
        <v>256.66666666666669</v>
      </c>
      <c r="M42" s="171">
        <v>259.43333333333334</v>
      </c>
      <c r="N42" s="171">
        <v>264.99166666666673</v>
      </c>
      <c r="O42" s="171">
        <v>274.90833333333336</v>
      </c>
      <c r="P42" s="171">
        <v>283.30833333333334</v>
      </c>
      <c r="Q42" s="171">
        <v>290.64166666666665</v>
      </c>
      <c r="R42" s="171">
        <v>294.16666666666669</v>
      </c>
      <c r="S42" s="171">
        <v>307.44140292656164</v>
      </c>
      <c r="T42" s="171">
        <v>319.63304420045262</v>
      </c>
      <c r="U42" s="171">
        <v>328.66433458488461</v>
      </c>
      <c r="V42" s="171">
        <v>335.46983035439854</v>
      </c>
      <c r="W42" s="171">
        <v>342.18615274489531</v>
      </c>
      <c r="X42" s="171">
        <v>349.02987579979339</v>
      </c>
      <c r="Y42" s="171">
        <v>356.0104733157894</v>
      </c>
    </row>
    <row r="43" spans="1:25" ht="29.1">
      <c r="A43" s="136" t="s">
        <v>174</v>
      </c>
      <c r="B43" s="173">
        <v>3.1100150705576146E-2</v>
      </c>
      <c r="C43" s="173">
        <v>2.635308707591455E-2</v>
      </c>
      <c r="D43" s="173">
        <v>3.7327924739999352E-2</v>
      </c>
      <c r="E43" s="173">
        <v>4.1309593144188472E-2</v>
      </c>
      <c r="F43" s="173">
        <v>2.9683192840877393E-2</v>
      </c>
      <c r="G43" s="173">
        <v>4.57825715837612E-3</v>
      </c>
      <c r="H43" s="173">
        <v>4.9629229105515371E-2</v>
      </c>
      <c r="I43" s="173">
        <v>4.7981749273282803E-2</v>
      </c>
      <c r="J43" s="173">
        <v>3.0897791510129391E-2</v>
      </c>
      <c r="K43" s="181">
        <v>2.8847791287762714E-2</v>
      </c>
      <c r="L43" s="181">
        <v>1.9597457627118731E-2</v>
      </c>
      <c r="M43" s="181">
        <v>1.0779220779220777E-2</v>
      </c>
      <c r="N43" s="181">
        <v>2.1424900424001248E-2</v>
      </c>
      <c r="O43" s="181">
        <v>3.7422560457875953E-2</v>
      </c>
      <c r="P43" s="181">
        <v>3.0555639758707454E-2</v>
      </c>
      <c r="Q43" s="181">
        <v>2.5884636879724532E-2</v>
      </c>
      <c r="R43" s="181">
        <v>1.2128336726209277E-2</v>
      </c>
      <c r="S43" s="181">
        <v>4.5126582186611808E-2</v>
      </c>
      <c r="T43" s="181">
        <v>3.9655170571815335E-2</v>
      </c>
      <c r="U43" s="181">
        <v>2.8255183712383003E-2</v>
      </c>
      <c r="V43" s="181">
        <v>2.0706523505537922E-2</v>
      </c>
      <c r="W43" s="181">
        <v>2.0020645026116002E-2</v>
      </c>
      <c r="X43" s="181">
        <v>2.0000000000000462E-2</v>
      </c>
      <c r="Y43" s="181">
        <v>2.0000000000000462E-2</v>
      </c>
    </row>
    <row r="44" spans="1:25" ht="15.95">
      <c r="A44" s="136"/>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ht="29.1">
      <c r="A45" s="136" t="s">
        <v>175</v>
      </c>
      <c r="B45" s="172">
        <v>0.64009296902784063</v>
      </c>
      <c r="C45" s="172">
        <v>0.65696139477731197</v>
      </c>
      <c r="D45" s="172">
        <v>0.68148440027864443</v>
      </c>
      <c r="E45" s="172">
        <v>0.70963624358826649</v>
      </c>
      <c r="F45" s="172">
        <v>0.73070051305357286</v>
      </c>
      <c r="G45" s="172">
        <v>0.73404584790808958</v>
      </c>
      <c r="H45" s="172">
        <v>0.77047597746787244</v>
      </c>
      <c r="I45" s="172">
        <v>0.80744476263982334</v>
      </c>
      <c r="J45" s="172">
        <v>0.83239302257181447</v>
      </c>
      <c r="K45" s="172">
        <v>0.85575070821529742</v>
      </c>
      <c r="L45" s="172">
        <v>0.87252124645892348</v>
      </c>
      <c r="M45" s="172">
        <v>0.88192634560906513</v>
      </c>
      <c r="N45" s="172">
        <v>0.9008215297450427</v>
      </c>
      <c r="O45" s="172">
        <v>0.93453257790368272</v>
      </c>
      <c r="P45" s="172">
        <v>0.96308781869688376</v>
      </c>
      <c r="Q45" s="172">
        <v>0.98801699716713864</v>
      </c>
      <c r="R45" s="172">
        <v>1</v>
      </c>
      <c r="S45" s="172">
        <v>1.0451265821866118</v>
      </c>
      <c r="T45" s="172">
        <v>1.0865712550723601</v>
      </c>
      <c r="U45" s="172">
        <v>1.1172725255010241</v>
      </c>
      <c r="V45" s="172">
        <v>1.1404073553124028</v>
      </c>
      <c r="W45" s="172">
        <v>1.1632390461582842</v>
      </c>
      <c r="X45" s="172">
        <v>1.1865038270814505</v>
      </c>
      <c r="Y45" s="172">
        <v>1.21023390362308</v>
      </c>
    </row>
    <row r="46" spans="1:25" ht="15.95">
      <c r="A46" s="13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row>
    <row r="47" spans="1:25" ht="15.95">
      <c r="A47" s="136" t="s">
        <v>176</v>
      </c>
      <c r="B47" s="176"/>
      <c r="C47" s="176"/>
      <c r="D47" s="176"/>
      <c r="E47" s="176"/>
      <c r="F47" s="176"/>
      <c r="G47" s="176"/>
      <c r="H47" s="176"/>
      <c r="I47" s="176"/>
      <c r="J47" s="176"/>
      <c r="K47" s="176"/>
      <c r="L47" s="176"/>
      <c r="M47" s="176"/>
      <c r="N47" s="176"/>
      <c r="O47" s="176"/>
      <c r="P47" s="176"/>
      <c r="Q47" s="176"/>
      <c r="R47" s="176"/>
      <c r="S47" s="177"/>
      <c r="T47" s="177"/>
      <c r="U47" s="178">
        <v>0.02</v>
      </c>
      <c r="V47" s="178">
        <v>0.02</v>
      </c>
      <c r="W47" s="178">
        <v>0.02</v>
      </c>
      <c r="X47" s="178">
        <v>0.02</v>
      </c>
      <c r="Y47" s="178">
        <v>0.02</v>
      </c>
    </row>
    <row r="48" spans="1:25">
      <c r="A48" s="250"/>
      <c r="B48" s="250"/>
      <c r="C48" s="250"/>
      <c r="D48" s="250"/>
      <c r="E48" s="250"/>
      <c r="F48" s="250"/>
      <c r="G48" s="250"/>
      <c r="H48" s="250"/>
      <c r="I48" s="250"/>
      <c r="J48" s="250"/>
      <c r="K48" s="250"/>
      <c r="L48" s="250"/>
      <c r="M48" s="250"/>
      <c r="N48" s="250"/>
      <c r="O48" s="250"/>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phoneticPr fontId="36" type="noConversion"/>
  <conditionalFormatting sqref="B36:J37 B38:Y38 B39:J40 B41:Y41 B42:J43">
    <cfRule type="expression" dxfId="8" priority="22">
      <formula>#REF! = "FORECAST"</formula>
    </cfRule>
  </conditionalFormatting>
  <conditionalFormatting sqref="B45:J45">
    <cfRule type="expression" dxfId="7" priority="21">
      <formula>#REF! = "FORECAST"</formula>
    </cfRule>
  </conditionalFormatting>
  <conditionalFormatting sqref="B34:Y38">
    <cfRule type="cellIs" dxfId="6" priority="15" operator="equal">
      <formula>"FORECAST"</formula>
    </cfRule>
  </conditionalFormatting>
  <conditionalFormatting sqref="K36:Y37">
    <cfRule type="expression" dxfId="5" priority="16">
      <formula>K$36 = "FORECAST"</formula>
    </cfRule>
  </conditionalFormatting>
  <conditionalFormatting sqref="K39:Y40">
    <cfRule type="expression" dxfId="4" priority="9">
      <formula>K$36 = "FORECAST"</formula>
    </cfRule>
  </conditionalFormatting>
  <conditionalFormatting sqref="K40:Y40">
    <cfRule type="cellIs" dxfId="3" priority="10" operator="equal">
      <formula>"FORECAST"</formula>
    </cfRule>
  </conditionalFormatting>
  <conditionalFormatting sqref="K42:Y43">
    <cfRule type="expression" dxfId="2" priority="3">
      <formula>K$36 = "FORECAST"</formula>
    </cfRule>
  </conditionalFormatting>
  <conditionalFormatting sqref="K43:Y43">
    <cfRule type="cellIs" dxfId="1" priority="4" operator="equal">
      <formula>"FORECAST"</formula>
    </cfRule>
  </conditionalFormatting>
  <conditionalFormatting sqref="K45:Y45">
    <cfRule type="expression" dxfId="0" priority="1">
      <formula>K$36 = "FORECAST"</formula>
    </cfRule>
  </conditionalFormatting>
  <pageMargins left="0.7" right="0.7" top="0.75" bottom="0.75" header="0.3" footer="0.3"/>
  <pageSetup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BF29-5FE8-41D0-8DD6-7A2DA97290CC}">
  <dimension ref="A1:A4"/>
  <sheetViews>
    <sheetView zoomScale="85" zoomScaleNormal="85" workbookViewId="0"/>
  </sheetViews>
  <sheetFormatPr defaultRowHeight="14.45"/>
  <sheetData>
    <row r="1" spans="1:1" s="86" customFormat="1" ht="19.5">
      <c r="A1" s="86" t="s">
        <v>177</v>
      </c>
    </row>
    <row r="2" spans="1:1" s="86" customFormat="1" ht="19.5">
      <c r="A2" s="86" t="s">
        <v>1</v>
      </c>
    </row>
    <row r="3" spans="1:1" s="86" customFormat="1" ht="19.5"/>
    <row r="4" spans="1:1" s="86" customFormat="1" ht="19.5"/>
  </sheetData>
  <pageMargins left="0.7" right="0.7" top="0.75" bottom="0.75" header="0.3" footer="0.3"/>
  <headerFooter>
    <oddHeader>&amp;C&amp;G</oddHead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F382-D67F-40BA-BA96-357BFBB2A473}">
  <dimension ref="A1:BL324"/>
  <sheetViews>
    <sheetView zoomScale="60" zoomScaleNormal="60" workbookViewId="0">
      <selection activeCell="E13" sqref="E13"/>
    </sheetView>
  </sheetViews>
  <sheetFormatPr defaultColWidth="9.140625" defaultRowHeight="15.95"/>
  <cols>
    <col min="1" max="1" width="11.140625" style="2" customWidth="1"/>
    <col min="2" max="2" width="37" style="2" customWidth="1"/>
    <col min="3" max="3" width="18.85546875" style="2" customWidth="1"/>
    <col min="4" max="4" width="7" style="2" bestFit="1" customWidth="1"/>
    <col min="5" max="28" width="8.85546875" style="2" customWidth="1"/>
    <col min="29" max="29" width="9.140625" style="2" bestFit="1" customWidth="1"/>
    <col min="30" max="32" width="9.85546875" style="2" bestFit="1" customWidth="1"/>
    <col min="33" max="33" width="9.85546875" style="10" customWidth="1"/>
    <col min="34" max="37" width="9.140625" style="2"/>
    <col min="38" max="38" width="9.140625" style="10"/>
    <col min="39" max="42" width="9.140625" style="2"/>
    <col min="43" max="43" width="9.140625" style="10"/>
    <col min="44" max="47" width="9.140625" style="2"/>
    <col min="48" max="48" width="9.140625" style="10"/>
    <col min="49" max="54" width="9.140625" style="2"/>
    <col min="55" max="55" width="9.140625" style="10"/>
    <col min="56" max="57" width="9.140625" style="2"/>
    <col min="58" max="58" width="9.140625" style="10"/>
    <col min="59" max="62" width="9.140625" style="2"/>
    <col min="63" max="63" width="9.140625" style="10"/>
    <col min="64" max="16384" width="9.140625" style="2"/>
  </cols>
  <sheetData>
    <row r="1" spans="1:64" s="86" customFormat="1" ht="19.5">
      <c r="A1" s="86" t="s">
        <v>178</v>
      </c>
    </row>
    <row r="2" spans="1:64" s="86" customFormat="1" ht="19.5">
      <c r="A2" s="86" t="s">
        <v>1</v>
      </c>
    </row>
    <row r="3" spans="1:64" s="86" customFormat="1" ht="19.5"/>
    <row r="4" spans="1:64" s="86" customFormat="1" ht="19.5"/>
    <row r="6" spans="1:64">
      <c r="B6" s="3" t="s">
        <v>179</v>
      </c>
      <c r="C6" s="3" t="s">
        <v>178</v>
      </c>
      <c r="D6" s="3"/>
    </row>
    <row r="9" spans="1:64">
      <c r="E9" s="4" t="s">
        <v>180</v>
      </c>
      <c r="F9" s="5"/>
      <c r="G9" s="5"/>
      <c r="H9" s="5"/>
      <c r="I9" s="5"/>
      <c r="J9" s="4" t="s">
        <v>181</v>
      </c>
      <c r="K9" s="5"/>
      <c r="L9" s="5"/>
      <c r="M9" s="5"/>
      <c r="N9" s="5"/>
      <c r="O9" s="4" t="s">
        <v>182</v>
      </c>
      <c r="P9" s="5"/>
      <c r="Q9" s="5"/>
      <c r="R9" s="5"/>
      <c r="S9" s="5"/>
      <c r="T9" s="4" t="s">
        <v>183</v>
      </c>
      <c r="U9" s="5"/>
      <c r="V9" s="5"/>
      <c r="W9" s="5"/>
      <c r="X9" s="5"/>
      <c r="Y9" s="4" t="s">
        <v>184</v>
      </c>
      <c r="Z9" s="5"/>
      <c r="AA9" s="5"/>
      <c r="AB9" s="5"/>
      <c r="AC9" s="6"/>
      <c r="AD9" s="4" t="s">
        <v>185</v>
      </c>
      <c r="AE9" s="5"/>
      <c r="AF9" s="5"/>
      <c r="AG9" s="5"/>
      <c r="AH9" s="6"/>
      <c r="AI9" s="4" t="s">
        <v>186</v>
      </c>
      <c r="AJ9" s="5"/>
      <c r="AK9" s="5"/>
      <c r="AL9" s="5"/>
      <c r="AM9" s="6"/>
      <c r="AN9" s="4" t="s">
        <v>187</v>
      </c>
      <c r="AO9" s="5"/>
      <c r="AP9" s="5"/>
      <c r="AQ9" s="5"/>
      <c r="AR9" s="6"/>
      <c r="AS9" s="4" t="s">
        <v>188</v>
      </c>
      <c r="AT9" s="5"/>
      <c r="AU9" s="5"/>
      <c r="AV9" s="5"/>
      <c r="AW9" s="6"/>
      <c r="AX9" s="4" t="s">
        <v>189</v>
      </c>
      <c r="AY9" s="5"/>
      <c r="AZ9" s="5"/>
      <c r="BA9" s="5"/>
      <c r="BB9" s="6"/>
      <c r="BC9" s="4" t="s">
        <v>190</v>
      </c>
      <c r="BD9" s="5"/>
      <c r="BE9" s="5"/>
      <c r="BF9" s="5"/>
      <c r="BG9" s="6"/>
      <c r="BH9" s="4" t="s">
        <v>191</v>
      </c>
      <c r="BI9" s="5"/>
      <c r="BJ9" s="5"/>
      <c r="BK9" s="5"/>
      <c r="BL9" s="6"/>
    </row>
    <row r="10" spans="1:64">
      <c r="D10" s="2">
        <v>0</v>
      </c>
      <c r="E10" s="152">
        <v>1</v>
      </c>
      <c r="F10" s="151">
        <v>2</v>
      </c>
      <c r="G10" s="152">
        <v>3</v>
      </c>
      <c r="H10" s="151">
        <v>4</v>
      </c>
      <c r="I10" s="152">
        <v>5</v>
      </c>
      <c r="J10" s="151">
        <v>6</v>
      </c>
      <c r="K10" s="152">
        <v>7</v>
      </c>
      <c r="L10" s="151">
        <v>8</v>
      </c>
      <c r="M10" s="152">
        <v>9</v>
      </c>
      <c r="N10" s="151">
        <v>10</v>
      </c>
      <c r="O10" s="152">
        <v>11</v>
      </c>
      <c r="P10" s="151">
        <v>12</v>
      </c>
      <c r="Q10" s="152">
        <v>13</v>
      </c>
      <c r="R10" s="151">
        <v>14</v>
      </c>
      <c r="S10" s="152">
        <v>15</v>
      </c>
      <c r="T10" s="151">
        <v>16</v>
      </c>
      <c r="U10" s="152">
        <v>17</v>
      </c>
      <c r="V10" s="151">
        <v>18</v>
      </c>
      <c r="W10" s="152">
        <v>19</v>
      </c>
      <c r="X10" s="151">
        <v>20</v>
      </c>
      <c r="Y10" s="152">
        <v>21</v>
      </c>
      <c r="Z10" s="151">
        <v>22</v>
      </c>
      <c r="AA10" s="152">
        <v>23</v>
      </c>
      <c r="AB10" s="151">
        <v>24</v>
      </c>
      <c r="AC10" s="152">
        <v>25</v>
      </c>
      <c r="AD10" s="151">
        <v>26</v>
      </c>
      <c r="AE10" s="152">
        <v>27</v>
      </c>
      <c r="AF10" s="151">
        <v>28</v>
      </c>
      <c r="AG10" s="182">
        <v>29</v>
      </c>
      <c r="AH10" s="152">
        <v>30</v>
      </c>
      <c r="AI10" s="151">
        <v>31</v>
      </c>
      <c r="AJ10" s="152">
        <v>32</v>
      </c>
      <c r="AK10" s="151">
        <v>33</v>
      </c>
      <c r="AL10" s="182">
        <v>34</v>
      </c>
      <c r="AM10" s="152">
        <v>35</v>
      </c>
      <c r="AN10" s="151">
        <v>36</v>
      </c>
      <c r="AO10" s="152">
        <v>37</v>
      </c>
      <c r="AP10" s="151">
        <v>38</v>
      </c>
      <c r="AQ10" s="182">
        <v>39</v>
      </c>
      <c r="AR10" s="152">
        <v>40</v>
      </c>
      <c r="AS10" s="152">
        <v>41</v>
      </c>
      <c r="AT10" s="152">
        <v>42</v>
      </c>
      <c r="AU10" s="152">
        <v>43</v>
      </c>
      <c r="AV10" s="152">
        <v>44</v>
      </c>
      <c r="AW10" s="152">
        <v>45</v>
      </c>
      <c r="AX10" s="152">
        <v>46</v>
      </c>
      <c r="AY10" s="152">
        <v>47</v>
      </c>
      <c r="AZ10" s="152">
        <v>48</v>
      </c>
      <c r="BA10" s="152">
        <v>49</v>
      </c>
      <c r="BB10" s="152">
        <v>50</v>
      </c>
      <c r="BC10" s="152">
        <v>51</v>
      </c>
      <c r="BD10" s="152">
        <v>52</v>
      </c>
      <c r="BE10" s="152">
        <v>53</v>
      </c>
      <c r="BF10" s="152">
        <v>54</v>
      </c>
      <c r="BG10" s="152">
        <v>55</v>
      </c>
      <c r="BH10" s="151">
        <v>56</v>
      </c>
      <c r="BI10" s="152">
        <v>57</v>
      </c>
      <c r="BJ10" s="151">
        <v>58</v>
      </c>
      <c r="BK10" s="182">
        <v>59</v>
      </c>
      <c r="BL10" s="152">
        <v>60</v>
      </c>
    </row>
    <row r="11" spans="1:64">
      <c r="C11" s="2" t="s">
        <v>192</v>
      </c>
      <c r="D11" s="2" t="s">
        <v>193</v>
      </c>
      <c r="E11" s="2">
        <v>2024</v>
      </c>
      <c r="F11" s="2">
        <v>2025</v>
      </c>
      <c r="G11" s="2">
        <v>2026</v>
      </c>
      <c r="H11" s="2">
        <v>2027</v>
      </c>
      <c r="I11" s="2">
        <v>2028</v>
      </c>
      <c r="J11" s="2">
        <v>2029</v>
      </c>
      <c r="K11" s="2">
        <v>2030</v>
      </c>
      <c r="L11" s="2">
        <v>2031</v>
      </c>
      <c r="M11" s="2">
        <v>2032</v>
      </c>
      <c r="N11" s="2">
        <v>2033</v>
      </c>
      <c r="O11" s="2">
        <v>2034</v>
      </c>
      <c r="P11" s="2">
        <v>2035</v>
      </c>
      <c r="Q11" s="2">
        <v>2036</v>
      </c>
      <c r="R11" s="2">
        <v>2037</v>
      </c>
      <c r="S11" s="2">
        <v>2038</v>
      </c>
      <c r="T11" s="2">
        <v>2039</v>
      </c>
      <c r="U11" s="2">
        <v>2040</v>
      </c>
      <c r="V11" s="2">
        <v>2041</v>
      </c>
      <c r="W11" s="2">
        <v>2042</v>
      </c>
      <c r="X11" s="2">
        <v>2043</v>
      </c>
      <c r="Y11" s="2">
        <v>2044</v>
      </c>
      <c r="Z11" s="2">
        <v>2045</v>
      </c>
      <c r="AA11" s="2">
        <v>2046</v>
      </c>
      <c r="AB11" s="2">
        <v>2047</v>
      </c>
      <c r="AC11" s="2">
        <v>2048</v>
      </c>
      <c r="AD11" s="2">
        <v>2049</v>
      </c>
      <c r="AE11" s="2">
        <v>2050</v>
      </c>
      <c r="AF11" s="2">
        <v>2051</v>
      </c>
      <c r="AG11" s="2">
        <v>2052</v>
      </c>
      <c r="AH11" s="2">
        <v>2053</v>
      </c>
      <c r="AI11" s="2">
        <v>2054</v>
      </c>
      <c r="AJ11" s="2">
        <v>2055</v>
      </c>
      <c r="AK11" s="2">
        <v>2056</v>
      </c>
      <c r="AL11" s="2">
        <v>2057</v>
      </c>
      <c r="AM11" s="2">
        <v>2058</v>
      </c>
      <c r="AN11" s="2">
        <v>2059</v>
      </c>
      <c r="AO11" s="2">
        <v>2060</v>
      </c>
      <c r="AP11" s="2">
        <v>2061</v>
      </c>
      <c r="AQ11" s="2">
        <v>2062</v>
      </c>
      <c r="AR11" s="2">
        <v>2063</v>
      </c>
      <c r="AS11" s="2">
        <v>2064</v>
      </c>
      <c r="AT11" s="2">
        <v>2065</v>
      </c>
      <c r="AU11" s="2">
        <v>2066</v>
      </c>
      <c r="AV11" s="2">
        <v>2067</v>
      </c>
      <c r="AW11" s="2">
        <v>2068</v>
      </c>
      <c r="AX11" s="2">
        <v>2069</v>
      </c>
      <c r="AY11" s="2">
        <v>2070</v>
      </c>
      <c r="AZ11" s="2">
        <v>2071</v>
      </c>
      <c r="BA11" s="2">
        <v>2072</v>
      </c>
      <c r="BB11" s="2">
        <v>2073</v>
      </c>
      <c r="BC11" s="2">
        <v>2074</v>
      </c>
      <c r="BD11" s="2">
        <v>2075</v>
      </c>
      <c r="BE11" s="2">
        <v>2076</v>
      </c>
      <c r="BF11" s="2">
        <v>2077</v>
      </c>
      <c r="BG11" s="2">
        <v>2078</v>
      </c>
      <c r="BH11" s="2">
        <v>2079</v>
      </c>
      <c r="BI11" s="2">
        <v>2080</v>
      </c>
      <c r="BJ11" s="2">
        <v>2081</v>
      </c>
      <c r="BK11" s="2">
        <v>2082</v>
      </c>
      <c r="BL11" s="2">
        <v>2083</v>
      </c>
    </row>
    <row r="12" spans="1:64">
      <c r="A12" s="251" t="s">
        <v>194</v>
      </c>
      <c r="B12" s="38" t="s">
        <v>195</v>
      </c>
      <c r="C12" s="157" t="s">
        <v>196</v>
      </c>
      <c r="D12" s="38" t="s">
        <v>197</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64">
      <c r="A13" s="252"/>
      <c r="B13" s="38" t="s">
        <v>198</v>
      </c>
      <c r="C13" s="157" t="s">
        <v>196</v>
      </c>
      <c r="D13" s="38" t="s">
        <v>197</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4">
      <c r="A14" s="252"/>
      <c r="B14" s="38" t="s">
        <v>199</v>
      </c>
      <c r="C14" s="157" t="s">
        <v>196</v>
      </c>
      <c r="D14" s="38" t="s">
        <v>197</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row>
    <row r="15" spans="1:64">
      <c r="A15" s="252"/>
      <c r="B15" s="38" t="s">
        <v>199</v>
      </c>
      <c r="C15" s="157" t="s">
        <v>196</v>
      </c>
      <c r="D15" s="38" t="s">
        <v>197</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spans="1:64">
      <c r="A16" s="252"/>
      <c r="B16" s="38" t="s">
        <v>199</v>
      </c>
      <c r="C16" s="157" t="s">
        <v>196</v>
      </c>
      <c r="D16" s="38" t="s">
        <v>197</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64" ht="16.5" thickBot="1">
      <c r="A17" s="253"/>
      <c r="B17" s="62" t="s">
        <v>200</v>
      </c>
      <c r="C17" s="162" t="s">
        <v>196</v>
      </c>
      <c r="D17" s="63" t="s">
        <v>197</v>
      </c>
      <c r="E17" s="37">
        <f t="shared" ref="E17:AC17" si="0">SUM(E12:E16)</f>
        <v>0</v>
      </c>
      <c r="F17" s="37">
        <f t="shared" si="0"/>
        <v>0</v>
      </c>
      <c r="G17" s="37">
        <f t="shared" si="0"/>
        <v>0</v>
      </c>
      <c r="H17" s="37">
        <f t="shared" si="0"/>
        <v>0</v>
      </c>
      <c r="I17" s="37">
        <f t="shared" si="0"/>
        <v>0</v>
      </c>
      <c r="J17" s="37">
        <f t="shared" si="0"/>
        <v>0</v>
      </c>
      <c r="K17" s="37">
        <f t="shared" si="0"/>
        <v>0</v>
      </c>
      <c r="L17" s="37">
        <f t="shared" si="0"/>
        <v>0</v>
      </c>
      <c r="M17" s="37">
        <f t="shared" si="0"/>
        <v>0</v>
      </c>
      <c r="N17" s="37">
        <f t="shared" si="0"/>
        <v>0</v>
      </c>
      <c r="O17" s="37">
        <f t="shared" si="0"/>
        <v>0</v>
      </c>
      <c r="P17" s="37">
        <f t="shared" si="0"/>
        <v>0</v>
      </c>
      <c r="Q17" s="37">
        <f t="shared" si="0"/>
        <v>0</v>
      </c>
      <c r="R17" s="37">
        <f t="shared" si="0"/>
        <v>0</v>
      </c>
      <c r="S17" s="37">
        <f t="shared" si="0"/>
        <v>0</v>
      </c>
      <c r="T17" s="37">
        <f t="shared" si="0"/>
        <v>0</v>
      </c>
      <c r="U17" s="37">
        <f t="shared" si="0"/>
        <v>0</v>
      </c>
      <c r="V17" s="37">
        <f t="shared" si="0"/>
        <v>0</v>
      </c>
      <c r="W17" s="37">
        <f t="shared" si="0"/>
        <v>0</v>
      </c>
      <c r="X17" s="37">
        <f t="shared" si="0"/>
        <v>0</v>
      </c>
      <c r="Y17" s="37">
        <f t="shared" si="0"/>
        <v>0</v>
      </c>
      <c r="Z17" s="37">
        <f t="shared" si="0"/>
        <v>0</v>
      </c>
      <c r="AA17" s="37">
        <f t="shared" si="0"/>
        <v>0</v>
      </c>
      <c r="AB17" s="37">
        <f t="shared" si="0"/>
        <v>0</v>
      </c>
      <c r="AC17" s="37">
        <f t="shared" si="0"/>
        <v>0</v>
      </c>
      <c r="AD17" s="37">
        <f t="shared" ref="AD17:BB17" si="1">SUM(AD12:AD16)</f>
        <v>0</v>
      </c>
      <c r="AE17" s="37">
        <f t="shared" si="1"/>
        <v>0</v>
      </c>
      <c r="AF17" s="37">
        <f t="shared" si="1"/>
        <v>0</v>
      </c>
      <c r="AG17" s="37">
        <f>SUM(AG12:AG16)</f>
        <v>0</v>
      </c>
      <c r="AH17" s="37">
        <f>AG17</f>
        <v>0</v>
      </c>
      <c r="AI17" s="37">
        <f t="shared" si="1"/>
        <v>0</v>
      </c>
      <c r="AJ17" s="37">
        <f t="shared" si="1"/>
        <v>0</v>
      </c>
      <c r="AK17" s="37">
        <f t="shared" si="1"/>
        <v>0</v>
      </c>
      <c r="AL17" s="37">
        <f t="shared" si="1"/>
        <v>0</v>
      </c>
      <c r="AM17" s="37">
        <f t="shared" si="1"/>
        <v>0</v>
      </c>
      <c r="AN17" s="37">
        <f t="shared" si="1"/>
        <v>0</v>
      </c>
      <c r="AO17" s="37">
        <f t="shared" si="1"/>
        <v>0</v>
      </c>
      <c r="AP17" s="37">
        <f t="shared" si="1"/>
        <v>0</v>
      </c>
      <c r="AQ17" s="37">
        <f t="shared" si="1"/>
        <v>0</v>
      </c>
      <c r="AR17" s="37">
        <f t="shared" si="1"/>
        <v>0</v>
      </c>
      <c r="AS17" s="37">
        <f t="shared" si="1"/>
        <v>0</v>
      </c>
      <c r="AT17" s="37">
        <f t="shared" si="1"/>
        <v>0</v>
      </c>
      <c r="AU17" s="37">
        <f t="shared" si="1"/>
        <v>0</v>
      </c>
      <c r="AV17" s="37">
        <f t="shared" si="1"/>
        <v>0</v>
      </c>
      <c r="AW17" s="37">
        <f t="shared" si="1"/>
        <v>0</v>
      </c>
      <c r="AX17" s="37">
        <f t="shared" si="1"/>
        <v>0</v>
      </c>
      <c r="AY17" s="37">
        <f t="shared" si="1"/>
        <v>0</v>
      </c>
      <c r="AZ17" s="37">
        <f t="shared" si="1"/>
        <v>0</v>
      </c>
      <c r="BA17" s="37">
        <f t="shared" si="1"/>
        <v>0</v>
      </c>
      <c r="BB17" s="37">
        <f t="shared" si="1"/>
        <v>0</v>
      </c>
      <c r="BC17" s="37">
        <f t="shared" ref="BC17:BL17" si="2">SUM(BC12:BC16)</f>
        <v>0</v>
      </c>
      <c r="BD17" s="37">
        <f t="shared" si="2"/>
        <v>0</v>
      </c>
      <c r="BE17" s="37">
        <f t="shared" si="2"/>
        <v>0</v>
      </c>
      <c r="BF17" s="37">
        <f t="shared" si="2"/>
        <v>0</v>
      </c>
      <c r="BG17" s="37">
        <f t="shared" si="2"/>
        <v>0</v>
      </c>
      <c r="BH17" s="37">
        <f t="shared" si="2"/>
        <v>0</v>
      </c>
      <c r="BI17" s="37">
        <f t="shared" si="2"/>
        <v>0</v>
      </c>
      <c r="BJ17" s="37">
        <f t="shared" si="2"/>
        <v>0</v>
      </c>
      <c r="BK17" s="37">
        <f t="shared" si="2"/>
        <v>0</v>
      </c>
      <c r="BL17" s="37">
        <f t="shared" si="2"/>
        <v>0</v>
      </c>
    </row>
    <row r="18" spans="1:64" ht="12.75" customHeight="1">
      <c r="A18" s="254" t="s">
        <v>201</v>
      </c>
      <c r="B18" s="2" t="s">
        <v>202</v>
      </c>
      <c r="D18" s="2" t="s">
        <v>197</v>
      </c>
      <c r="E18" s="20">
        <f>'Fixed Data'!$K$8*E34/1000000</f>
        <v>0</v>
      </c>
      <c r="F18" s="20">
        <f>'Fixed Data'!$K$8*F34/1000000</f>
        <v>0</v>
      </c>
      <c r="G18" s="20">
        <f>'Fixed Data'!$K$8*G34/1000000</f>
        <v>0</v>
      </c>
      <c r="H18" s="20">
        <f>'Fixed Data'!$K$8*H34/1000000</f>
        <v>0</v>
      </c>
      <c r="I18" s="20">
        <f>'Fixed Data'!$K$8*I34/1000000</f>
        <v>0</v>
      </c>
      <c r="J18" s="20">
        <f>'Fixed Data'!$K$8*J34/1000000</f>
        <v>0</v>
      </c>
      <c r="K18" s="20">
        <f>'Fixed Data'!$K$8*K34/1000000</f>
        <v>0</v>
      </c>
      <c r="L18" s="20">
        <f>'Fixed Data'!$K$8*L34/1000000</f>
        <v>0</v>
      </c>
      <c r="M18" s="20">
        <f>'Fixed Data'!$K$8*M34/1000000</f>
        <v>0</v>
      </c>
      <c r="N18" s="20">
        <f>'Fixed Data'!$K$8*N34/1000000</f>
        <v>0</v>
      </c>
      <c r="O18" s="20">
        <f>'Fixed Data'!$K$8*O34/1000000</f>
        <v>0</v>
      </c>
      <c r="P18" s="20">
        <f>'Fixed Data'!$K$8*P34/1000000</f>
        <v>0</v>
      </c>
      <c r="Q18" s="20">
        <f>'Fixed Data'!$K$8*Q34/1000000</f>
        <v>0</v>
      </c>
      <c r="R18" s="20">
        <f>'Fixed Data'!$K$8*R34/1000000</f>
        <v>0</v>
      </c>
      <c r="S18" s="20">
        <f>'Fixed Data'!$K$8*S34/1000000</f>
        <v>0</v>
      </c>
      <c r="T18" s="20">
        <f>'Fixed Data'!$K$8*T34/1000000</f>
        <v>0</v>
      </c>
      <c r="U18" s="20">
        <f>'Fixed Data'!$K$8*U34/1000000</f>
        <v>0</v>
      </c>
      <c r="V18" s="20">
        <f>'Fixed Data'!$K$8*V34/1000000</f>
        <v>0</v>
      </c>
      <c r="W18" s="20">
        <f>'Fixed Data'!$K$8*W34/1000000</f>
        <v>0</v>
      </c>
      <c r="X18" s="20">
        <f>'Fixed Data'!$K$8*X34/1000000</f>
        <v>0</v>
      </c>
      <c r="Y18" s="20">
        <f>'Fixed Data'!$K$8*Y34/1000000</f>
        <v>0</v>
      </c>
      <c r="Z18" s="20">
        <f>'Fixed Data'!$K$8*Z34/1000000</f>
        <v>0</v>
      </c>
      <c r="AA18" s="20">
        <f>'Fixed Data'!$K$8*AA34/1000000</f>
        <v>0</v>
      </c>
      <c r="AB18" s="20">
        <f>'Fixed Data'!$K$8*AB34/1000000</f>
        <v>0</v>
      </c>
      <c r="AC18" s="20">
        <f>'Fixed Data'!$K$8*AC34/1000000</f>
        <v>0</v>
      </c>
      <c r="AD18" s="20">
        <f>'Fixed Data'!$K$8*AD34/1000000</f>
        <v>0</v>
      </c>
      <c r="AE18" s="20">
        <f>'Fixed Data'!$K$8*AE34/1000000</f>
        <v>0</v>
      </c>
      <c r="AF18" s="20">
        <f>'Fixed Data'!$K$8*AF34/1000000</f>
        <v>0</v>
      </c>
      <c r="AG18" s="20">
        <f>'Fixed Data'!$K$8*AG34/1000000</f>
        <v>0</v>
      </c>
      <c r="AH18" s="20">
        <f>'Fixed Data'!$K$8*AH34/1000000</f>
        <v>0</v>
      </c>
      <c r="AI18" s="20">
        <f>'Fixed Data'!$K$8*AI34/1000000</f>
        <v>0</v>
      </c>
      <c r="AJ18" s="20">
        <f>'Fixed Data'!$K$8*AJ34/1000000</f>
        <v>0</v>
      </c>
      <c r="AK18" s="20">
        <f>'Fixed Data'!$K$8*AK34/1000000</f>
        <v>0</v>
      </c>
      <c r="AL18" s="20">
        <f>'Fixed Data'!$K$8*AL34/1000000</f>
        <v>0</v>
      </c>
      <c r="AM18" s="20">
        <f>'Fixed Data'!$K$8*AM34/1000000</f>
        <v>0</v>
      </c>
      <c r="AN18" s="20">
        <f>'Fixed Data'!$K$8*AN34/1000000</f>
        <v>0</v>
      </c>
      <c r="AO18" s="20">
        <f>'Fixed Data'!$K$8*AO34/1000000</f>
        <v>0</v>
      </c>
      <c r="AP18" s="20">
        <f>'Fixed Data'!$K$8*AP34/1000000</f>
        <v>0</v>
      </c>
      <c r="AQ18" s="20">
        <f>'Fixed Data'!$K$8*AQ34/1000000</f>
        <v>0</v>
      </c>
      <c r="AR18" s="20">
        <f>'Fixed Data'!$K$8*AR34/1000000</f>
        <v>0</v>
      </c>
      <c r="AS18" s="20">
        <f>'Fixed Data'!$K$8*AS34/1000000</f>
        <v>0</v>
      </c>
      <c r="AT18" s="20">
        <f>'Fixed Data'!$K$8*AT34/1000000</f>
        <v>0</v>
      </c>
      <c r="AU18" s="20">
        <f>'Fixed Data'!$K$8*AU34/1000000</f>
        <v>0</v>
      </c>
      <c r="AV18" s="20">
        <f>'Fixed Data'!$K$8*AV34/1000000</f>
        <v>0</v>
      </c>
      <c r="AW18" s="20">
        <f>'Fixed Data'!$K$8*AW34/1000000</f>
        <v>0</v>
      </c>
      <c r="AX18" s="20">
        <f>'Fixed Data'!$K$8*AX34/1000000</f>
        <v>0</v>
      </c>
      <c r="AY18" s="20">
        <f>'Fixed Data'!$K$8*AY34/1000000</f>
        <v>0</v>
      </c>
      <c r="AZ18" s="20">
        <f>'Fixed Data'!$K$8*AZ34/1000000</f>
        <v>0</v>
      </c>
      <c r="BA18" s="20">
        <f>'Fixed Data'!$K$8*BA34/1000000</f>
        <v>0</v>
      </c>
      <c r="BB18" s="20">
        <f>'Fixed Data'!$K$8*BB34/1000000</f>
        <v>0</v>
      </c>
      <c r="BC18" s="20">
        <f>'Fixed Data'!$K$8*BC34/1000000</f>
        <v>0</v>
      </c>
      <c r="BD18" s="20">
        <f>'Fixed Data'!$K$8*BD34/1000000</f>
        <v>0</v>
      </c>
      <c r="BE18" s="20">
        <f>'Fixed Data'!$K$8*BE34/1000000</f>
        <v>0</v>
      </c>
      <c r="BF18" s="20">
        <f>'Fixed Data'!$K$8*BF34/1000000</f>
        <v>0</v>
      </c>
      <c r="BG18" s="20">
        <f>'Fixed Data'!$K$8*BG34/1000000</f>
        <v>0</v>
      </c>
      <c r="BH18" s="20">
        <f>'Fixed Data'!$K$8*BH34/1000000</f>
        <v>0</v>
      </c>
      <c r="BI18" s="20">
        <f>'Fixed Data'!$K$8*BI34/1000000</f>
        <v>0</v>
      </c>
      <c r="BJ18" s="20">
        <f>'Fixed Data'!$K$8*BJ34/1000000</f>
        <v>0</v>
      </c>
      <c r="BK18" s="20">
        <f>'Fixed Data'!$K$8*BK34/1000000</f>
        <v>0</v>
      </c>
      <c r="BL18" s="20">
        <f>'Fixed Data'!$K$8*BL34/1000000</f>
        <v>0</v>
      </c>
    </row>
    <row r="19" spans="1:64" ht="15" customHeight="1">
      <c r="A19" s="255"/>
      <c r="B19" s="2" t="s">
        <v>203</v>
      </c>
      <c r="D19" s="2" t="s">
        <v>197</v>
      </c>
      <c r="E19" s="20">
        <f>E35*'Fixed Data'!H21/1000000</f>
        <v>0</v>
      </c>
      <c r="F19" s="20">
        <f>F35*'Fixed Data'!I21/1000000</f>
        <v>0</v>
      </c>
      <c r="G19" s="20">
        <f>G35*'Fixed Data'!J21/1000000</f>
        <v>0</v>
      </c>
      <c r="H19" s="20">
        <f>H35*'Fixed Data'!K21/1000000</f>
        <v>0</v>
      </c>
      <c r="I19" s="20">
        <f>I35*'Fixed Data'!L21/1000000</f>
        <v>0</v>
      </c>
      <c r="J19" s="20">
        <f>J35*'Fixed Data'!M21/1000000</f>
        <v>0</v>
      </c>
      <c r="K19" s="20">
        <f>K35*'Fixed Data'!N21/1000000</f>
        <v>0</v>
      </c>
      <c r="L19" s="20">
        <f>L35*'Fixed Data'!O21/1000000</f>
        <v>0</v>
      </c>
      <c r="M19" s="20">
        <f>M35*'Fixed Data'!P21/1000000</f>
        <v>0</v>
      </c>
      <c r="N19" s="20">
        <f>N35*'Fixed Data'!Q21/1000000</f>
        <v>0</v>
      </c>
      <c r="O19" s="20">
        <f>O35*'Fixed Data'!R21/1000000</f>
        <v>0</v>
      </c>
      <c r="P19" s="20">
        <f>P35*'Fixed Data'!S21/1000000</f>
        <v>0</v>
      </c>
      <c r="Q19" s="20">
        <f>Q35*'Fixed Data'!T21/1000000</f>
        <v>0</v>
      </c>
      <c r="R19" s="20">
        <f>R35*'Fixed Data'!U21/1000000</f>
        <v>0</v>
      </c>
      <c r="S19" s="20">
        <f>S35*'Fixed Data'!V21/1000000</f>
        <v>0</v>
      </c>
      <c r="T19" s="20">
        <f>T35*'Fixed Data'!W21/1000000</f>
        <v>0</v>
      </c>
      <c r="U19" s="20">
        <f>U35*'Fixed Data'!X21/1000000</f>
        <v>0</v>
      </c>
      <c r="V19" s="20">
        <f>V35*'Fixed Data'!Y21/1000000</f>
        <v>0</v>
      </c>
      <c r="W19" s="20">
        <f>W35*'Fixed Data'!Z21/1000000</f>
        <v>0</v>
      </c>
      <c r="X19" s="20">
        <f>X35*'Fixed Data'!AA21/1000000</f>
        <v>0</v>
      </c>
      <c r="Y19" s="20">
        <f>Y35*'Fixed Data'!AB21/1000000</f>
        <v>0</v>
      </c>
      <c r="Z19" s="20">
        <f>Z35*'Fixed Data'!AC21/1000000</f>
        <v>0</v>
      </c>
      <c r="AA19" s="20">
        <f>AA35*'Fixed Data'!AD21/1000000</f>
        <v>0</v>
      </c>
      <c r="AB19" s="20">
        <f>AB35*'Fixed Data'!AE21/1000000</f>
        <v>0</v>
      </c>
      <c r="AC19" s="20">
        <f>AC35*'Fixed Data'!AF21/1000000</f>
        <v>0</v>
      </c>
      <c r="AD19" s="20">
        <f>AD35*'Fixed Data'!AG21/1000000</f>
        <v>0</v>
      </c>
      <c r="AE19" s="20">
        <f>AE35*'Fixed Data'!AH21/1000000</f>
        <v>0</v>
      </c>
      <c r="AF19" s="20">
        <f>AF35*'Fixed Data'!AI21/1000000</f>
        <v>0</v>
      </c>
      <c r="AG19" s="20">
        <f>AG35*'Fixed Data'!AJ21/1000000</f>
        <v>0</v>
      </c>
      <c r="AH19" s="20">
        <f>AH35*'Fixed Data'!AJ21/1000000</f>
        <v>0</v>
      </c>
      <c r="AI19" s="20">
        <f>AI35*'Fixed Data'!AK21/1000000</f>
        <v>0</v>
      </c>
      <c r="AJ19" s="20">
        <f>AJ35*'Fixed Data'!AL21/1000000</f>
        <v>0</v>
      </c>
      <c r="AK19" s="20">
        <f>AK35*'Fixed Data'!AM21/1000000</f>
        <v>0</v>
      </c>
      <c r="AL19" s="20">
        <f>AL35*'Fixed Data'!AN21/1000000</f>
        <v>0</v>
      </c>
      <c r="AM19" s="20">
        <f>AM35*'Fixed Data'!AN21/1000000</f>
        <v>0</v>
      </c>
      <c r="AN19" s="20">
        <f>AN35*'Fixed Data'!AO21/1000000</f>
        <v>0</v>
      </c>
      <c r="AO19" s="20">
        <f>AO35*'Fixed Data'!AP21/1000000</f>
        <v>0</v>
      </c>
      <c r="AP19" s="20">
        <f>AP35*'Fixed Data'!AQ21/1000000</f>
        <v>0</v>
      </c>
      <c r="AQ19" s="20">
        <f>AQ35*'Fixed Data'!AR21/1000000</f>
        <v>0</v>
      </c>
      <c r="AR19" s="20">
        <f>AR35*'Fixed Data'!AR21/1000000</f>
        <v>0</v>
      </c>
      <c r="AS19" s="20">
        <f>AS35*'Fixed Data'!AS21/1000000</f>
        <v>0</v>
      </c>
      <c r="AT19" s="20">
        <f>AT35*'Fixed Data'!AT21/1000000</f>
        <v>0</v>
      </c>
      <c r="AU19" s="20">
        <f>AU35*'Fixed Data'!AU21/1000000</f>
        <v>0</v>
      </c>
      <c r="AV19" s="20">
        <f>AV35*'Fixed Data'!AV21/1000000</f>
        <v>0</v>
      </c>
      <c r="AW19" s="20">
        <f>AW35*'Fixed Data'!AV21/1000000</f>
        <v>0</v>
      </c>
      <c r="AX19" s="20">
        <f>AX35*'Fixed Data'!AW21/1000000</f>
        <v>0</v>
      </c>
      <c r="AY19" s="20">
        <f>AY35*'Fixed Data'!AX21/1000000</f>
        <v>0</v>
      </c>
      <c r="AZ19" s="20">
        <f>AZ35*'Fixed Data'!AY21/1000000</f>
        <v>0</v>
      </c>
      <c r="BA19" s="20">
        <f>BA35*'Fixed Data'!AZ21/1000000</f>
        <v>0</v>
      </c>
      <c r="BB19" s="20">
        <f>BB35*'Fixed Data'!AZ21/1000000</f>
        <v>0</v>
      </c>
      <c r="BC19" s="20">
        <f>BC35*'Fixed Data'!BA21/1000000</f>
        <v>0</v>
      </c>
      <c r="BD19" s="20">
        <f>BD35*'Fixed Data'!BB21/1000000</f>
        <v>0</v>
      </c>
      <c r="BE19" s="20">
        <f>BE35*'Fixed Data'!BC21/1000000</f>
        <v>0</v>
      </c>
      <c r="BF19" s="20">
        <f>BF35*'Fixed Data'!BD21/1000000</f>
        <v>0</v>
      </c>
      <c r="BG19" s="20">
        <f>BG35*'Fixed Data'!BD21/1000000</f>
        <v>0</v>
      </c>
      <c r="BH19" s="20">
        <f>BH35*'Fixed Data'!BE21/1000000</f>
        <v>0</v>
      </c>
      <c r="BI19" s="20">
        <f>BI35*'Fixed Data'!BF21/1000000</f>
        <v>0</v>
      </c>
      <c r="BJ19" s="20">
        <f>BJ35*'Fixed Data'!BG21/1000000</f>
        <v>0</v>
      </c>
      <c r="BK19" s="20">
        <f>BK35*'Fixed Data'!BH21/1000000</f>
        <v>0</v>
      </c>
      <c r="BL19" s="20">
        <f>BL35*'Fixed Data'!BH21/1000000</f>
        <v>0</v>
      </c>
    </row>
    <row r="20" spans="1:64" ht="15" customHeight="1">
      <c r="A20" s="255"/>
      <c r="B20" s="2" t="s">
        <v>204</v>
      </c>
      <c r="D20" s="2" t="s">
        <v>197</v>
      </c>
      <c r="E20" s="45">
        <f>'Fixed Data'!$K$10*E$36/1000000</f>
        <v>0</v>
      </c>
      <c r="F20" s="45">
        <f>'Fixed Data'!$K$10*F$36/1000000</f>
        <v>0</v>
      </c>
      <c r="G20" s="45">
        <f>'Fixed Data'!$K$10*G$36/1000000</f>
        <v>0</v>
      </c>
      <c r="H20" s="45">
        <f>'Fixed Data'!$K$10*H$36/1000000</f>
        <v>0</v>
      </c>
      <c r="I20" s="45">
        <f>'Fixed Data'!$K$10*I$36/1000000</f>
        <v>0</v>
      </c>
      <c r="J20" s="45">
        <f>'Fixed Data'!$K$10*J$36/1000000</f>
        <v>0</v>
      </c>
      <c r="K20" s="45">
        <f>'Fixed Data'!$K$10*K$36/1000000</f>
        <v>0</v>
      </c>
      <c r="L20" s="45">
        <f>'Fixed Data'!$K$10*L$36/1000000</f>
        <v>0</v>
      </c>
      <c r="M20" s="45">
        <f>'Fixed Data'!$K$10*M$36/1000000</f>
        <v>0</v>
      </c>
      <c r="N20" s="45">
        <f>'Fixed Data'!$K$10*N$36/1000000</f>
        <v>0</v>
      </c>
      <c r="O20" s="45">
        <f>'Fixed Data'!$K$10*O$36/1000000</f>
        <v>0</v>
      </c>
      <c r="P20" s="45">
        <f>'Fixed Data'!$K$10*P$36/1000000</f>
        <v>0</v>
      </c>
      <c r="Q20" s="45">
        <f>'Fixed Data'!$K$10*Q$36/1000000</f>
        <v>0</v>
      </c>
      <c r="R20" s="45">
        <f>'Fixed Data'!$K$10*R$36/1000000</f>
        <v>0</v>
      </c>
      <c r="S20" s="45">
        <f>'Fixed Data'!$K$10*S$36/1000000</f>
        <v>0</v>
      </c>
      <c r="T20" s="45">
        <f>'Fixed Data'!$K$10*T$36/1000000</f>
        <v>0</v>
      </c>
      <c r="U20" s="45">
        <f>'Fixed Data'!$K$10*U$36/1000000</f>
        <v>0</v>
      </c>
      <c r="V20" s="45">
        <f>'Fixed Data'!$K$10*V$36/1000000</f>
        <v>0</v>
      </c>
      <c r="W20" s="45">
        <f>'Fixed Data'!$K$10*W$36/1000000</f>
        <v>0</v>
      </c>
      <c r="X20" s="45">
        <f>'Fixed Data'!$K$10*X$36/1000000</f>
        <v>0</v>
      </c>
      <c r="Y20" s="45">
        <f>'Fixed Data'!$K$10*Y$36/1000000</f>
        <v>0</v>
      </c>
      <c r="Z20" s="45">
        <f>'Fixed Data'!$K$10*Z$36/1000000</f>
        <v>0</v>
      </c>
      <c r="AA20" s="45">
        <f>'Fixed Data'!$K$10*AA$36/1000000</f>
        <v>0</v>
      </c>
      <c r="AB20" s="45">
        <f>'Fixed Data'!$K$10*AB$36/1000000</f>
        <v>0</v>
      </c>
      <c r="AC20" s="45">
        <f>'Fixed Data'!$K$10*AC$36/1000000</f>
        <v>0</v>
      </c>
      <c r="AD20" s="45">
        <f>'Fixed Data'!$K$10*AD$36/1000000</f>
        <v>0</v>
      </c>
      <c r="AE20" s="45">
        <f>'Fixed Data'!$K$10*AE$36/1000000</f>
        <v>0</v>
      </c>
      <c r="AF20" s="45">
        <f>'Fixed Data'!$K$10*AF$36/1000000</f>
        <v>0</v>
      </c>
      <c r="AG20" s="45">
        <f>'Fixed Data'!$K$10*AG$36/1000000</f>
        <v>0</v>
      </c>
      <c r="AH20" s="45">
        <f>'Fixed Data'!$K$10*AH$36/1000000</f>
        <v>0</v>
      </c>
      <c r="AI20" s="45">
        <f>'Fixed Data'!$K$10*AI$36/1000000</f>
        <v>0</v>
      </c>
      <c r="AJ20" s="45">
        <f>'Fixed Data'!$K$10*AJ$36/1000000</f>
        <v>0</v>
      </c>
      <c r="AK20" s="45">
        <f>'Fixed Data'!$K$10*AK$36/1000000</f>
        <v>0</v>
      </c>
      <c r="AL20" s="45">
        <f>'Fixed Data'!$K$10*AL$36/1000000</f>
        <v>0</v>
      </c>
      <c r="AM20" s="45">
        <f>'Fixed Data'!$K$10*AM$36/1000000</f>
        <v>0</v>
      </c>
      <c r="AN20" s="45">
        <f>'Fixed Data'!$K$10*AN$36/1000000</f>
        <v>0</v>
      </c>
      <c r="AO20" s="45">
        <f>'Fixed Data'!$K$10*AO$36/1000000</f>
        <v>0</v>
      </c>
      <c r="AP20" s="45">
        <f>'Fixed Data'!$K$10*AP$36/1000000</f>
        <v>0</v>
      </c>
      <c r="AQ20" s="45">
        <f>'Fixed Data'!$K$10*AQ$36/1000000</f>
        <v>0</v>
      </c>
      <c r="AR20" s="45">
        <f>'Fixed Data'!$K$10*AR$36/1000000</f>
        <v>0</v>
      </c>
      <c r="AS20" s="45">
        <f>'Fixed Data'!$K$10*AS$36/1000000</f>
        <v>0</v>
      </c>
      <c r="AT20" s="45">
        <f>'Fixed Data'!$K$10*AT$36/1000000</f>
        <v>0</v>
      </c>
      <c r="AU20" s="45">
        <f>'Fixed Data'!$K$10*AU$36/1000000</f>
        <v>0</v>
      </c>
      <c r="AV20" s="45">
        <f>'Fixed Data'!$K$10*AV$36/1000000</f>
        <v>0</v>
      </c>
      <c r="AW20" s="45">
        <f>'Fixed Data'!$K$10*AW$36/1000000</f>
        <v>0</v>
      </c>
      <c r="AX20" s="45">
        <f>'Fixed Data'!$K$10*AX$36/1000000</f>
        <v>0</v>
      </c>
      <c r="AY20" s="45">
        <f>'Fixed Data'!$K$10*AY$36/1000000</f>
        <v>0</v>
      </c>
      <c r="AZ20" s="45">
        <f>'Fixed Data'!$K$10*AZ$36/1000000</f>
        <v>0</v>
      </c>
      <c r="BA20" s="45">
        <f>'Fixed Data'!$K$10*BA$36/1000000</f>
        <v>0</v>
      </c>
      <c r="BB20" s="45">
        <f>'Fixed Data'!$K$10*BB$36/1000000</f>
        <v>0</v>
      </c>
      <c r="BC20" s="45">
        <f>'Fixed Data'!$K$10*BC$36/1000000</f>
        <v>0</v>
      </c>
      <c r="BD20" s="45">
        <f>'Fixed Data'!$K$10*BD$36/1000000</f>
        <v>0</v>
      </c>
      <c r="BE20" s="45">
        <f>'Fixed Data'!$K$10*BE$36/1000000</f>
        <v>0</v>
      </c>
      <c r="BF20" s="45">
        <f>'Fixed Data'!$K$10*BF$36/1000000</f>
        <v>0</v>
      </c>
      <c r="BG20" s="45">
        <f>'Fixed Data'!$K$10*BG$36/1000000</f>
        <v>0</v>
      </c>
      <c r="BH20" s="45">
        <f>'Fixed Data'!$K$10*BH$36/1000000</f>
        <v>0</v>
      </c>
      <c r="BI20" s="45">
        <f>'Fixed Data'!$K$10*BI$36/1000000</f>
        <v>0</v>
      </c>
      <c r="BJ20" s="45">
        <f>'Fixed Data'!$K$10*BJ$36/1000000</f>
        <v>0</v>
      </c>
      <c r="BK20" s="45">
        <f>'Fixed Data'!$K$10*BK$36/1000000</f>
        <v>0</v>
      </c>
      <c r="BL20" s="45">
        <f>'Fixed Data'!$K$10*BL$36/1000000</f>
        <v>0</v>
      </c>
    </row>
    <row r="21" spans="1:64" ht="15" customHeight="1">
      <c r="A21" s="255"/>
      <c r="B21" s="2" t="s">
        <v>205</v>
      </c>
      <c r="D21" s="2" t="s">
        <v>197</v>
      </c>
      <c r="E21" s="45">
        <f>'Fixed Data'!$K$11*E37/1000000</f>
        <v>0</v>
      </c>
      <c r="F21" s="45">
        <f>'Fixed Data'!$K$11*F37/1000000</f>
        <v>0</v>
      </c>
      <c r="G21" s="45">
        <f>'Fixed Data'!$K$11*G37/1000000</f>
        <v>0</v>
      </c>
      <c r="H21" s="45">
        <f>'Fixed Data'!$K$11*H37/1000000</f>
        <v>0</v>
      </c>
      <c r="I21" s="45">
        <f>'Fixed Data'!$K$11*I37/1000000</f>
        <v>0</v>
      </c>
      <c r="J21" s="45">
        <f>'Fixed Data'!$K$11*J37/1000000</f>
        <v>0</v>
      </c>
      <c r="K21" s="45">
        <f>'Fixed Data'!$K$11*K37/1000000</f>
        <v>0</v>
      </c>
      <c r="L21" s="45">
        <f>'Fixed Data'!$K$11*L37/1000000</f>
        <v>0</v>
      </c>
      <c r="M21" s="45">
        <f>'Fixed Data'!$K$11*M37/1000000</f>
        <v>0</v>
      </c>
      <c r="N21" s="45">
        <f>'Fixed Data'!$K$11*N37/1000000</f>
        <v>0</v>
      </c>
      <c r="O21" s="45">
        <f>'Fixed Data'!$K$11*O37/1000000</f>
        <v>0</v>
      </c>
      <c r="P21" s="45">
        <f>'Fixed Data'!$K$11*P37/1000000</f>
        <v>0</v>
      </c>
      <c r="Q21" s="45">
        <f>'Fixed Data'!$K$11*Q37/1000000</f>
        <v>0</v>
      </c>
      <c r="R21" s="45">
        <f>'Fixed Data'!$K$11*R37/1000000</f>
        <v>0</v>
      </c>
      <c r="S21" s="45">
        <f>'Fixed Data'!$K$11*S37/1000000</f>
        <v>0</v>
      </c>
      <c r="T21" s="45">
        <f>'Fixed Data'!$K$11*T37/1000000</f>
        <v>0</v>
      </c>
      <c r="U21" s="45">
        <f>'Fixed Data'!$K$11*U37/1000000</f>
        <v>0</v>
      </c>
      <c r="V21" s="45">
        <f>'Fixed Data'!$K$11*V37/1000000</f>
        <v>0</v>
      </c>
      <c r="W21" s="45">
        <f>'Fixed Data'!$K$11*W37/1000000</f>
        <v>0</v>
      </c>
      <c r="X21" s="45">
        <f>'Fixed Data'!$K$11*X37/1000000</f>
        <v>0</v>
      </c>
      <c r="Y21" s="45">
        <f>'Fixed Data'!$K$11*Y37/1000000</f>
        <v>0</v>
      </c>
      <c r="Z21" s="45">
        <f>'Fixed Data'!$K$11*Z37/1000000</f>
        <v>0</v>
      </c>
      <c r="AA21" s="45">
        <f>'Fixed Data'!$K$11*AA37/1000000</f>
        <v>0</v>
      </c>
      <c r="AB21" s="45">
        <f>'Fixed Data'!$K$11*AB37/1000000</f>
        <v>0</v>
      </c>
      <c r="AC21" s="45">
        <f>'Fixed Data'!$K$11*AC37/1000000</f>
        <v>0</v>
      </c>
      <c r="AD21" s="45">
        <f>'Fixed Data'!$K$11*AD37/1000000</f>
        <v>0</v>
      </c>
      <c r="AE21" s="45">
        <f>'Fixed Data'!$K$11*AE37/1000000</f>
        <v>0</v>
      </c>
      <c r="AF21" s="45">
        <f>'Fixed Data'!$K$11*AF37/1000000</f>
        <v>0</v>
      </c>
      <c r="AG21" s="45">
        <f>'Fixed Data'!$K$11*AG37/1000000</f>
        <v>0</v>
      </c>
      <c r="AH21" s="45">
        <f>'Fixed Data'!$K$11*AH37/1000000</f>
        <v>0</v>
      </c>
      <c r="AI21" s="45">
        <f>'Fixed Data'!$K$11*AI37/1000000</f>
        <v>0</v>
      </c>
      <c r="AJ21" s="45">
        <f>'Fixed Data'!$K$11*AJ37/1000000</f>
        <v>0</v>
      </c>
      <c r="AK21" s="45">
        <f>'Fixed Data'!$K$11*AK37/1000000</f>
        <v>0</v>
      </c>
      <c r="AL21" s="45">
        <f>'Fixed Data'!$K$11*AL37/1000000</f>
        <v>0</v>
      </c>
      <c r="AM21" s="45">
        <f>'Fixed Data'!$K$11*AM37/1000000</f>
        <v>0</v>
      </c>
      <c r="AN21" s="45">
        <f>'Fixed Data'!$K$11*AN37/1000000</f>
        <v>0</v>
      </c>
      <c r="AO21" s="45">
        <f>'Fixed Data'!$K$11*AO37/1000000</f>
        <v>0</v>
      </c>
      <c r="AP21" s="45">
        <f>'Fixed Data'!$K$11*AP37/1000000</f>
        <v>0</v>
      </c>
      <c r="AQ21" s="45">
        <f>'Fixed Data'!$K$11*AQ37/1000000</f>
        <v>0</v>
      </c>
      <c r="AR21" s="45">
        <f>'Fixed Data'!$K$11*AR37/1000000</f>
        <v>0</v>
      </c>
      <c r="AS21" s="45">
        <f>'Fixed Data'!$K$11*AS37/1000000</f>
        <v>0</v>
      </c>
      <c r="AT21" s="45">
        <f>'Fixed Data'!$K$11*AT37/1000000</f>
        <v>0</v>
      </c>
      <c r="AU21" s="45">
        <f>'Fixed Data'!$K$11*AU37/1000000</f>
        <v>0</v>
      </c>
      <c r="AV21" s="45">
        <f>'Fixed Data'!$K$11*AV37/1000000</f>
        <v>0</v>
      </c>
      <c r="AW21" s="45">
        <f>'Fixed Data'!$K$11*AW37/1000000</f>
        <v>0</v>
      </c>
      <c r="AX21" s="45">
        <f>'Fixed Data'!$K$11*AX37/1000000</f>
        <v>0</v>
      </c>
      <c r="AY21" s="45">
        <f>'Fixed Data'!$K$11*AY37/1000000</f>
        <v>0</v>
      </c>
      <c r="AZ21" s="45">
        <f>'Fixed Data'!$K$11*AZ37/1000000</f>
        <v>0</v>
      </c>
      <c r="BA21" s="45">
        <f>'Fixed Data'!$K$11*BA37/1000000</f>
        <v>0</v>
      </c>
      <c r="BB21" s="45">
        <f>'Fixed Data'!$K$11*BB37/1000000</f>
        <v>0</v>
      </c>
      <c r="BC21" s="45">
        <f>'Fixed Data'!$K$11*BC37/1000000</f>
        <v>0</v>
      </c>
      <c r="BD21" s="45">
        <f>'Fixed Data'!$K$11*BD37/1000000</f>
        <v>0</v>
      </c>
      <c r="BE21" s="45">
        <f>'Fixed Data'!$K$11*BE37/1000000</f>
        <v>0</v>
      </c>
      <c r="BF21" s="45">
        <f>'Fixed Data'!$K$11*BF37/1000000</f>
        <v>0</v>
      </c>
      <c r="BG21" s="45">
        <f>'Fixed Data'!$K$11*BG37/1000000</f>
        <v>0</v>
      </c>
      <c r="BH21" s="45">
        <f>'Fixed Data'!$K$11*BH37/1000000</f>
        <v>0</v>
      </c>
      <c r="BI21" s="45">
        <f>'Fixed Data'!$K$11*BI37/1000000</f>
        <v>0</v>
      </c>
      <c r="BJ21" s="45">
        <f>'Fixed Data'!$K$11*BJ37/1000000</f>
        <v>0</v>
      </c>
      <c r="BK21" s="45">
        <f>'Fixed Data'!$K$11*BK37/1000000</f>
        <v>0</v>
      </c>
      <c r="BL21" s="45">
        <f>'Fixed Data'!$K$11*BL37/1000000</f>
        <v>0</v>
      </c>
    </row>
    <row r="22" spans="1:64" ht="15" customHeight="1">
      <c r="A22" s="255"/>
      <c r="B22" s="2" t="s">
        <v>206</v>
      </c>
      <c r="D22" s="2" t="s">
        <v>197</v>
      </c>
      <c r="E22" s="20">
        <f>E38*'Fixed Data'!H21/1000000</f>
        <v>0</v>
      </c>
      <c r="F22" s="20">
        <f>F38*'Fixed Data'!I21/1000000</f>
        <v>0</v>
      </c>
      <c r="G22" s="20">
        <f>G38*'Fixed Data'!J21/1000000</f>
        <v>0</v>
      </c>
      <c r="H22" s="20">
        <f>H38*'Fixed Data'!K21/1000000</f>
        <v>0</v>
      </c>
      <c r="I22" s="20">
        <f>I38*'Fixed Data'!L21/1000000</f>
        <v>0</v>
      </c>
      <c r="J22" s="20">
        <f>J38*'Fixed Data'!M21/1000000</f>
        <v>0</v>
      </c>
      <c r="K22" s="20">
        <f>K38*'Fixed Data'!N21/1000000</f>
        <v>0</v>
      </c>
      <c r="L22" s="20">
        <f>L38*'Fixed Data'!O21/1000000</f>
        <v>0</v>
      </c>
      <c r="M22" s="20">
        <f>M38*'Fixed Data'!P21/1000000</f>
        <v>0</v>
      </c>
      <c r="N22" s="20">
        <f>N38*'Fixed Data'!Q21/1000000</f>
        <v>0</v>
      </c>
      <c r="O22" s="20">
        <f>O38*'Fixed Data'!R21/1000000</f>
        <v>0</v>
      </c>
      <c r="P22" s="20">
        <f>P38*'Fixed Data'!S21/1000000</f>
        <v>0</v>
      </c>
      <c r="Q22" s="20">
        <f>Q38*'Fixed Data'!T21/1000000</f>
        <v>0</v>
      </c>
      <c r="R22" s="20">
        <f>R38*'Fixed Data'!U21/1000000</f>
        <v>0</v>
      </c>
      <c r="S22" s="20">
        <f>S38*'Fixed Data'!V21/1000000</f>
        <v>0</v>
      </c>
      <c r="T22" s="20">
        <f>T38*'Fixed Data'!W21/1000000</f>
        <v>0</v>
      </c>
      <c r="U22" s="20">
        <f>U38*'Fixed Data'!X21/1000000</f>
        <v>0</v>
      </c>
      <c r="V22" s="20">
        <f>V38*'Fixed Data'!Y21/1000000</f>
        <v>0</v>
      </c>
      <c r="W22" s="20">
        <f>W38*'Fixed Data'!Z21/1000000</f>
        <v>0</v>
      </c>
      <c r="X22" s="20">
        <f>X38*'Fixed Data'!AA21/1000000</f>
        <v>0</v>
      </c>
      <c r="Y22" s="20">
        <f>Y38*'Fixed Data'!AB21/1000000</f>
        <v>0</v>
      </c>
      <c r="Z22" s="20">
        <f>Z38*'Fixed Data'!AC21/1000000</f>
        <v>0</v>
      </c>
      <c r="AA22" s="20">
        <f>AA38*'Fixed Data'!AD21/1000000</f>
        <v>0</v>
      </c>
      <c r="AB22" s="20">
        <f>AB38*'Fixed Data'!AE21/1000000</f>
        <v>0</v>
      </c>
      <c r="AC22" s="20">
        <f>AC38*'Fixed Data'!AF21/1000000</f>
        <v>0</v>
      </c>
      <c r="AD22" s="20">
        <f>AD38*'Fixed Data'!AG21/1000000</f>
        <v>0</v>
      </c>
      <c r="AE22" s="20">
        <f>AE38*'Fixed Data'!AH21/1000000</f>
        <v>0</v>
      </c>
      <c r="AF22" s="20">
        <f>AF38*'Fixed Data'!AI21/1000000</f>
        <v>0</v>
      </c>
      <c r="AG22" s="20">
        <f>AG38*'Fixed Data'!AJ21/1000000</f>
        <v>0</v>
      </c>
      <c r="AH22" s="20">
        <f>AH38*'Fixed Data'!AJ21/1000000</f>
        <v>0</v>
      </c>
      <c r="AI22" s="20">
        <f>AI38*'Fixed Data'!AK21/1000000</f>
        <v>0</v>
      </c>
      <c r="AJ22" s="20">
        <f>AJ38*'Fixed Data'!AL21/1000000</f>
        <v>0</v>
      </c>
      <c r="AK22" s="20">
        <f>AK38*'Fixed Data'!AM21/1000000</f>
        <v>0</v>
      </c>
      <c r="AL22" s="20">
        <f>AL38*'Fixed Data'!AN21/1000000</f>
        <v>0</v>
      </c>
      <c r="AM22" s="20">
        <f>AM38*'Fixed Data'!AN21/1000000</f>
        <v>0</v>
      </c>
      <c r="AN22" s="20">
        <f>AN38*'Fixed Data'!AO21/1000000</f>
        <v>0</v>
      </c>
      <c r="AO22" s="20">
        <f>AO38*'Fixed Data'!AP21/1000000</f>
        <v>0</v>
      </c>
      <c r="AP22" s="20">
        <f>AP38*'Fixed Data'!AQ21/1000000</f>
        <v>0</v>
      </c>
      <c r="AQ22" s="20">
        <f>AQ38*'Fixed Data'!AR21/1000000</f>
        <v>0</v>
      </c>
      <c r="AR22" s="20">
        <f>AR38*'Fixed Data'!AR21/1000000</f>
        <v>0</v>
      </c>
      <c r="AS22" s="20">
        <f>AS38*'Fixed Data'!AS21/1000000</f>
        <v>0</v>
      </c>
      <c r="AT22" s="20">
        <f>AT38*'Fixed Data'!AT21/1000000</f>
        <v>0</v>
      </c>
      <c r="AU22" s="20">
        <f>AU38*'Fixed Data'!AU21/1000000</f>
        <v>0</v>
      </c>
      <c r="AV22" s="20">
        <f>AV38*'Fixed Data'!AV21/1000000</f>
        <v>0</v>
      </c>
      <c r="AW22" s="20">
        <f>AW38*'Fixed Data'!AV21/1000000</f>
        <v>0</v>
      </c>
      <c r="AX22" s="20">
        <f>AX38*'Fixed Data'!AW21/1000000</f>
        <v>0</v>
      </c>
      <c r="AY22" s="20">
        <f>AY38*'Fixed Data'!AX21/1000000</f>
        <v>0</v>
      </c>
      <c r="AZ22" s="20">
        <f>AZ38*'Fixed Data'!AY21/1000000</f>
        <v>0</v>
      </c>
      <c r="BA22" s="20">
        <f>BA38*'Fixed Data'!AZ21/1000000</f>
        <v>0</v>
      </c>
      <c r="BB22" s="20">
        <f>BB38*'Fixed Data'!AZ21/1000000</f>
        <v>0</v>
      </c>
      <c r="BC22" s="20">
        <f>BC38*'Fixed Data'!BA21/1000000</f>
        <v>0</v>
      </c>
      <c r="BD22" s="20">
        <f>BD38*'Fixed Data'!BB21/1000000</f>
        <v>0</v>
      </c>
      <c r="BE22" s="20">
        <f>BE38*'Fixed Data'!BC21/1000000</f>
        <v>0</v>
      </c>
      <c r="BF22" s="20">
        <f>BF38*'Fixed Data'!BD21/1000000</f>
        <v>0</v>
      </c>
      <c r="BG22" s="20">
        <f>BG38*'Fixed Data'!BD21/1000000</f>
        <v>0</v>
      </c>
      <c r="BH22" s="20">
        <f>BH38*'Fixed Data'!BE21/1000000</f>
        <v>0</v>
      </c>
      <c r="BI22" s="20">
        <f>BI38*'Fixed Data'!BF21/1000000</f>
        <v>0</v>
      </c>
      <c r="BJ22" s="20">
        <f>BJ38*'Fixed Data'!BG21/1000000</f>
        <v>0</v>
      </c>
      <c r="BK22" s="20">
        <f>BK38*'Fixed Data'!BH21/1000000</f>
        <v>0</v>
      </c>
      <c r="BL22" s="20">
        <f>BL38*'Fixed Data'!BH21/1000000</f>
        <v>0</v>
      </c>
    </row>
    <row r="23" spans="1:64" ht="15" customHeight="1">
      <c r="A23" s="255"/>
      <c r="B23" s="2" t="s">
        <v>207</v>
      </c>
      <c r="D23" s="2" t="s">
        <v>197</v>
      </c>
      <c r="E23" s="20">
        <f>E39*'Fixed Data'!$E$14</f>
        <v>0</v>
      </c>
      <c r="F23" s="20">
        <f>F39*'Fixed Data'!$E$14</f>
        <v>0</v>
      </c>
      <c r="G23" s="20">
        <f>G39*'Fixed Data'!$E$14</f>
        <v>0</v>
      </c>
      <c r="H23" s="20">
        <f>H39*'Fixed Data'!$E$14</f>
        <v>0</v>
      </c>
      <c r="I23" s="20">
        <f>I39*'Fixed Data'!$E$14</f>
        <v>0</v>
      </c>
      <c r="J23" s="20">
        <f>J39*'Fixed Data'!$E$14</f>
        <v>0</v>
      </c>
      <c r="K23" s="20">
        <f>K39*'Fixed Data'!$E$14</f>
        <v>0</v>
      </c>
      <c r="L23" s="20">
        <f>L39*'Fixed Data'!$E$14</f>
        <v>0</v>
      </c>
      <c r="M23" s="20">
        <f>M39*'Fixed Data'!$E$14</f>
        <v>0</v>
      </c>
      <c r="N23" s="20">
        <f>N39*'Fixed Data'!$E$14</f>
        <v>0</v>
      </c>
      <c r="O23" s="20">
        <f>O39*'Fixed Data'!$E$14</f>
        <v>0</v>
      </c>
      <c r="P23" s="20">
        <f>P39*'Fixed Data'!$E$14</f>
        <v>0</v>
      </c>
      <c r="Q23" s="20">
        <f>Q39*'Fixed Data'!$E$14</f>
        <v>0</v>
      </c>
      <c r="R23" s="20">
        <f>R39*'Fixed Data'!$E$14</f>
        <v>0</v>
      </c>
      <c r="S23" s="20">
        <f>S39*'Fixed Data'!$E$14</f>
        <v>0</v>
      </c>
      <c r="T23" s="20">
        <f>T39*'Fixed Data'!$E$14</f>
        <v>0</v>
      </c>
      <c r="U23" s="20">
        <f>U39*'Fixed Data'!$E$14</f>
        <v>0</v>
      </c>
      <c r="V23" s="20">
        <f>V39*'Fixed Data'!$E$14</f>
        <v>0</v>
      </c>
      <c r="W23" s="20">
        <f>W39*'Fixed Data'!$E$14</f>
        <v>0</v>
      </c>
      <c r="X23" s="20">
        <f>X39*'Fixed Data'!$E$14</f>
        <v>0</v>
      </c>
      <c r="Y23" s="20">
        <f>Y39*'Fixed Data'!$E$14</f>
        <v>0</v>
      </c>
      <c r="Z23" s="20">
        <f>Z39*'Fixed Data'!$E$14</f>
        <v>0</v>
      </c>
      <c r="AA23" s="20">
        <f>AA39*'Fixed Data'!$E$14</f>
        <v>0</v>
      </c>
      <c r="AB23" s="20">
        <f>AB39*'Fixed Data'!$E$14</f>
        <v>0</v>
      </c>
      <c r="AC23" s="20">
        <f>AC39*'Fixed Data'!$E$14</f>
        <v>0</v>
      </c>
      <c r="AD23" s="20">
        <f>AD39*'Fixed Data'!$E$14</f>
        <v>0</v>
      </c>
      <c r="AE23" s="20">
        <f>AE39*'Fixed Data'!$E$14</f>
        <v>0</v>
      </c>
      <c r="AF23" s="20">
        <f>AF39*'Fixed Data'!$E$14</f>
        <v>0</v>
      </c>
      <c r="AG23" s="20">
        <f>AG39*'Fixed Data'!$E$14</f>
        <v>0</v>
      </c>
      <c r="AH23" s="20">
        <f>AH39*'Fixed Data'!$E$14</f>
        <v>0</v>
      </c>
      <c r="AI23" s="20">
        <f>AI39*'Fixed Data'!$E$14</f>
        <v>0</v>
      </c>
      <c r="AJ23" s="20">
        <f>AJ39*'Fixed Data'!$E$14</f>
        <v>0</v>
      </c>
      <c r="AK23" s="20">
        <f>AK39*'Fixed Data'!$E$14</f>
        <v>0</v>
      </c>
      <c r="AL23" s="20">
        <f>AL39*'Fixed Data'!$E$14</f>
        <v>0</v>
      </c>
      <c r="AM23" s="20">
        <f>AM39*'Fixed Data'!$E$14</f>
        <v>0</v>
      </c>
      <c r="AN23" s="20">
        <f>AN39*'Fixed Data'!$E$14</f>
        <v>0</v>
      </c>
      <c r="AO23" s="20">
        <f>AO39*'Fixed Data'!$E$14</f>
        <v>0</v>
      </c>
      <c r="AP23" s="20">
        <f>AP39*'Fixed Data'!$E$14</f>
        <v>0</v>
      </c>
      <c r="AQ23" s="20">
        <f>AQ39*'Fixed Data'!$E$14</f>
        <v>0</v>
      </c>
      <c r="AR23" s="20">
        <f>AR39*'Fixed Data'!$E$14</f>
        <v>0</v>
      </c>
      <c r="AS23" s="20">
        <f>AS39*'Fixed Data'!$E$14</f>
        <v>0</v>
      </c>
      <c r="AT23" s="20">
        <f>AT39*'Fixed Data'!$E$14</f>
        <v>0</v>
      </c>
      <c r="AU23" s="20">
        <f>AU39*'Fixed Data'!$E$14</f>
        <v>0</v>
      </c>
      <c r="AV23" s="20">
        <f>AV39*'Fixed Data'!$E$14</f>
        <v>0</v>
      </c>
      <c r="AW23" s="20">
        <f>AW39*'Fixed Data'!$E$14</f>
        <v>0</v>
      </c>
      <c r="AX23" s="20">
        <f>AX39*'Fixed Data'!$E$14</f>
        <v>0</v>
      </c>
      <c r="AY23" s="20">
        <f>AY39*'Fixed Data'!$E$14</f>
        <v>0</v>
      </c>
      <c r="AZ23" s="20">
        <f>AZ39*'Fixed Data'!$E$14</f>
        <v>0</v>
      </c>
      <c r="BA23" s="20">
        <f>BA39*'Fixed Data'!$E$14</f>
        <v>0</v>
      </c>
      <c r="BB23" s="20">
        <f>BB39*'Fixed Data'!$E$14</f>
        <v>0</v>
      </c>
      <c r="BC23" s="20">
        <f>BC39*'Fixed Data'!$E$14</f>
        <v>0</v>
      </c>
      <c r="BD23" s="20">
        <f>BD39*'Fixed Data'!$E$14</f>
        <v>0</v>
      </c>
      <c r="BE23" s="20">
        <f>BE39*'Fixed Data'!$E$14</f>
        <v>0</v>
      </c>
      <c r="BF23" s="20">
        <f>BF39*'Fixed Data'!$E$14</f>
        <v>0</v>
      </c>
      <c r="BG23" s="20">
        <f>BG39*'Fixed Data'!$E$14</f>
        <v>0</v>
      </c>
      <c r="BH23" s="20">
        <f>BH39*'Fixed Data'!$E$14</f>
        <v>0</v>
      </c>
      <c r="BI23" s="20">
        <f>BI39*'Fixed Data'!$E$14</f>
        <v>0</v>
      </c>
      <c r="BJ23" s="20">
        <f>BJ39*'Fixed Data'!$E$14</f>
        <v>0</v>
      </c>
      <c r="BK23" s="20">
        <f>BK39*'Fixed Data'!$E$14</f>
        <v>0</v>
      </c>
      <c r="BL23" s="20">
        <f>BL39*'Fixed Data'!$E$14</f>
        <v>0</v>
      </c>
    </row>
    <row r="24" spans="1:64" ht="15" customHeight="1">
      <c r="A24" s="255"/>
      <c r="B24" s="2" t="s">
        <v>208</v>
      </c>
      <c r="D24" s="2" t="s">
        <v>197</v>
      </c>
      <c r="E24" s="20">
        <f>E40*'Fixed Data'!$E$15</f>
        <v>0</v>
      </c>
      <c r="F24" s="20">
        <f>F40*'Fixed Data'!$E$15</f>
        <v>0</v>
      </c>
      <c r="G24" s="20">
        <f>G40*'Fixed Data'!$E$15</f>
        <v>0</v>
      </c>
      <c r="H24" s="20">
        <f>H40*'Fixed Data'!$E$15</f>
        <v>0</v>
      </c>
      <c r="I24" s="20">
        <f>I40*'Fixed Data'!$E$15</f>
        <v>0</v>
      </c>
      <c r="J24" s="20">
        <f>J40*'Fixed Data'!$E$15</f>
        <v>0</v>
      </c>
      <c r="K24" s="20">
        <f>K40*'Fixed Data'!$E$15</f>
        <v>0</v>
      </c>
      <c r="L24" s="20">
        <f>L40*'Fixed Data'!$E$15</f>
        <v>0</v>
      </c>
      <c r="M24" s="20">
        <f>M40*'Fixed Data'!$E$15</f>
        <v>0</v>
      </c>
      <c r="N24" s="20">
        <f>N40*'Fixed Data'!$E$15</f>
        <v>0</v>
      </c>
      <c r="O24" s="20">
        <f>O40*'Fixed Data'!$E$15</f>
        <v>0</v>
      </c>
      <c r="P24" s="20">
        <f>P40*'Fixed Data'!$E$15</f>
        <v>0</v>
      </c>
      <c r="Q24" s="20">
        <f>Q40*'Fixed Data'!$E$15</f>
        <v>0</v>
      </c>
      <c r="R24" s="20">
        <f>R40*'Fixed Data'!$E$15</f>
        <v>0</v>
      </c>
      <c r="S24" s="20">
        <f>S40*'Fixed Data'!$E$15</f>
        <v>0</v>
      </c>
      <c r="T24" s="20">
        <f>T40*'Fixed Data'!$E$15</f>
        <v>0</v>
      </c>
      <c r="U24" s="20">
        <f>U40*'Fixed Data'!$E$15</f>
        <v>0</v>
      </c>
      <c r="V24" s="20">
        <f>V40*'Fixed Data'!$E$15</f>
        <v>0</v>
      </c>
      <c r="W24" s="20">
        <f>W40*'Fixed Data'!$E$15</f>
        <v>0</v>
      </c>
      <c r="X24" s="20">
        <f>X40*'Fixed Data'!$E$15</f>
        <v>0</v>
      </c>
      <c r="Y24" s="20">
        <f>Y40*'Fixed Data'!$E$15</f>
        <v>0</v>
      </c>
      <c r="Z24" s="20">
        <f>Z40*'Fixed Data'!$E$15</f>
        <v>0</v>
      </c>
      <c r="AA24" s="20">
        <f>AA40*'Fixed Data'!$E$15</f>
        <v>0</v>
      </c>
      <c r="AB24" s="20">
        <f>AB40*'Fixed Data'!$E$15</f>
        <v>0</v>
      </c>
      <c r="AC24" s="20">
        <f>AC40*'Fixed Data'!$E$15</f>
        <v>0</v>
      </c>
      <c r="AD24" s="20">
        <f>AD40*'Fixed Data'!$E$15</f>
        <v>0</v>
      </c>
      <c r="AE24" s="20">
        <f>AE40*'Fixed Data'!$E$15</f>
        <v>0</v>
      </c>
      <c r="AF24" s="20">
        <f>AF40*'Fixed Data'!$E$15</f>
        <v>0</v>
      </c>
      <c r="AG24" s="20">
        <f>AG40*'Fixed Data'!$E$15</f>
        <v>0</v>
      </c>
      <c r="AH24" s="20">
        <f>AH40*'Fixed Data'!$E$15</f>
        <v>0</v>
      </c>
      <c r="AI24" s="20">
        <f>AI40*'Fixed Data'!$E$15</f>
        <v>0</v>
      </c>
      <c r="AJ24" s="20">
        <f>AJ40*'Fixed Data'!$E$15</f>
        <v>0</v>
      </c>
      <c r="AK24" s="20">
        <f>AK40*'Fixed Data'!$E$15</f>
        <v>0</v>
      </c>
      <c r="AL24" s="20">
        <f>AL40*'Fixed Data'!$E$15</f>
        <v>0</v>
      </c>
      <c r="AM24" s="20">
        <f>AM40*'Fixed Data'!$E$15</f>
        <v>0</v>
      </c>
      <c r="AN24" s="20">
        <f>AN40*'Fixed Data'!$E$15</f>
        <v>0</v>
      </c>
      <c r="AO24" s="20">
        <f>AO40*'Fixed Data'!$E$15</f>
        <v>0</v>
      </c>
      <c r="AP24" s="20">
        <f>AP40*'Fixed Data'!$E$15</f>
        <v>0</v>
      </c>
      <c r="AQ24" s="20">
        <f>AQ40*'Fixed Data'!$E$15</f>
        <v>0</v>
      </c>
      <c r="AR24" s="20">
        <f>AR40*'Fixed Data'!$E$15</f>
        <v>0</v>
      </c>
      <c r="AS24" s="20">
        <f>AS40*'Fixed Data'!$E$15</f>
        <v>0</v>
      </c>
      <c r="AT24" s="20">
        <f>AT40*'Fixed Data'!$E$15</f>
        <v>0</v>
      </c>
      <c r="AU24" s="20">
        <f>AU40*'Fixed Data'!$E$15</f>
        <v>0</v>
      </c>
      <c r="AV24" s="20">
        <f>AV40*'Fixed Data'!$E$15</f>
        <v>0</v>
      </c>
      <c r="AW24" s="20">
        <f>AW40*'Fixed Data'!$E$15</f>
        <v>0</v>
      </c>
      <c r="AX24" s="20">
        <f>AX40*'Fixed Data'!$E$15</f>
        <v>0</v>
      </c>
      <c r="AY24" s="20">
        <f>AY40*'Fixed Data'!$E$15</f>
        <v>0</v>
      </c>
      <c r="AZ24" s="20">
        <f>AZ40*'Fixed Data'!$E$15</f>
        <v>0</v>
      </c>
      <c r="BA24" s="20">
        <f>BA40*'Fixed Data'!$E$15</f>
        <v>0</v>
      </c>
      <c r="BB24" s="20">
        <f>BB40*'Fixed Data'!$E$15</f>
        <v>0</v>
      </c>
      <c r="BC24" s="20">
        <f>BC40*'Fixed Data'!$E$15</f>
        <v>0</v>
      </c>
      <c r="BD24" s="20">
        <f>BD40*'Fixed Data'!$E$15</f>
        <v>0</v>
      </c>
      <c r="BE24" s="20">
        <f>BE40*'Fixed Data'!$E$15</f>
        <v>0</v>
      </c>
      <c r="BF24" s="20">
        <f>BF40*'Fixed Data'!$E$15</f>
        <v>0</v>
      </c>
      <c r="BG24" s="20">
        <f>BG40*'Fixed Data'!$E$15</f>
        <v>0</v>
      </c>
      <c r="BH24" s="20">
        <f>BH40*'Fixed Data'!$E$15</f>
        <v>0</v>
      </c>
      <c r="BI24" s="20">
        <f>BI40*'Fixed Data'!$E$15</f>
        <v>0</v>
      </c>
      <c r="BJ24" s="20">
        <f>BJ40*'Fixed Data'!$E$15</f>
        <v>0</v>
      </c>
      <c r="BK24" s="20">
        <f>BK40*'Fixed Data'!$E$15</f>
        <v>0</v>
      </c>
      <c r="BL24" s="20">
        <f>BL40*'Fixed Data'!$E$15</f>
        <v>0</v>
      </c>
    </row>
    <row r="25" spans="1:64" ht="15" customHeight="1">
      <c r="A25" s="255"/>
      <c r="B25" s="2" t="s">
        <v>209</v>
      </c>
      <c r="D25" s="2" t="s">
        <v>197</v>
      </c>
      <c r="E25" s="20">
        <f>'Fixed Data'!$K$9*E41/1000000</f>
        <v>0</v>
      </c>
      <c r="F25" s="20">
        <f>'Fixed Data'!$K$9*F41/1000000</f>
        <v>0</v>
      </c>
      <c r="G25" s="20">
        <f>'Fixed Data'!$K$9*G41/1000000</f>
        <v>0</v>
      </c>
      <c r="H25" s="20">
        <f>'Fixed Data'!$K$9*H41/1000000</f>
        <v>0</v>
      </c>
      <c r="I25" s="20">
        <f>'Fixed Data'!$K$9*I41/1000000</f>
        <v>0</v>
      </c>
      <c r="J25" s="20">
        <f>'Fixed Data'!$K$9*J41/1000000</f>
        <v>0</v>
      </c>
      <c r="K25" s="20">
        <f>'Fixed Data'!$K$9*K41/1000000</f>
        <v>0</v>
      </c>
      <c r="L25" s="20">
        <f>'Fixed Data'!$K$9*L41/1000000</f>
        <v>0</v>
      </c>
      <c r="M25" s="20">
        <f>'Fixed Data'!$K$9*M41/1000000</f>
        <v>0</v>
      </c>
      <c r="N25" s="20">
        <f>'Fixed Data'!$K$9*N41/1000000</f>
        <v>0</v>
      </c>
      <c r="O25" s="20">
        <f>'Fixed Data'!$K$9*O41/1000000</f>
        <v>0</v>
      </c>
      <c r="P25" s="20">
        <f>'Fixed Data'!$K$9*P41/1000000</f>
        <v>0</v>
      </c>
      <c r="Q25" s="20">
        <f>'Fixed Data'!$K$9*Q41/1000000</f>
        <v>0</v>
      </c>
      <c r="R25" s="20">
        <f>'Fixed Data'!$K$9*R41/1000000</f>
        <v>0</v>
      </c>
      <c r="S25" s="20">
        <f>'Fixed Data'!$K$9*S41/1000000</f>
        <v>0</v>
      </c>
      <c r="T25" s="20">
        <f>'Fixed Data'!$K$9*T41/1000000</f>
        <v>0</v>
      </c>
      <c r="U25" s="20">
        <f>'Fixed Data'!$K$9*U41/1000000</f>
        <v>0</v>
      </c>
      <c r="V25" s="20">
        <f>'Fixed Data'!$K$9*V41/1000000</f>
        <v>0</v>
      </c>
      <c r="W25" s="20">
        <f>'Fixed Data'!$K$9*W41/1000000</f>
        <v>0</v>
      </c>
      <c r="X25" s="20">
        <f>'Fixed Data'!$K$9*X41/1000000</f>
        <v>0</v>
      </c>
      <c r="Y25" s="20">
        <f>'Fixed Data'!$K$9*Y41/1000000</f>
        <v>0</v>
      </c>
      <c r="Z25" s="20">
        <f>'Fixed Data'!$K$9*Z41/1000000</f>
        <v>0</v>
      </c>
      <c r="AA25" s="20">
        <f>'Fixed Data'!$K$9*AA41/1000000</f>
        <v>0</v>
      </c>
      <c r="AB25" s="20">
        <f>'Fixed Data'!$K$9*AB41/1000000</f>
        <v>0</v>
      </c>
      <c r="AC25" s="20">
        <f>'Fixed Data'!$K$9*AC41/1000000</f>
        <v>0</v>
      </c>
      <c r="AD25" s="20">
        <f>'Fixed Data'!$K$9*AD41/1000000</f>
        <v>0</v>
      </c>
      <c r="AE25" s="20">
        <f>'Fixed Data'!$K$9*AE41/1000000</f>
        <v>0</v>
      </c>
      <c r="AF25" s="20">
        <f>'Fixed Data'!$K$9*AF41/1000000</f>
        <v>0</v>
      </c>
      <c r="AG25" s="20">
        <f>'Fixed Data'!$K$9*AG41/1000000</f>
        <v>0</v>
      </c>
      <c r="AH25" s="20">
        <f>'Fixed Data'!$K$9*AH41/1000000</f>
        <v>0</v>
      </c>
      <c r="AI25" s="20">
        <f>'Fixed Data'!$K$9*AI41/1000000</f>
        <v>0</v>
      </c>
      <c r="AJ25" s="20">
        <f>'Fixed Data'!$K$9*AJ41/1000000</f>
        <v>0</v>
      </c>
      <c r="AK25" s="20">
        <f>'Fixed Data'!$K$9*AK41/1000000</f>
        <v>0</v>
      </c>
      <c r="AL25" s="20">
        <f>'Fixed Data'!$K$9*AL41/1000000</f>
        <v>0</v>
      </c>
      <c r="AM25" s="20">
        <f>'Fixed Data'!$K$9*AM41/1000000</f>
        <v>0</v>
      </c>
      <c r="AN25" s="20">
        <f>'Fixed Data'!$K$9*AN41/1000000</f>
        <v>0</v>
      </c>
      <c r="AO25" s="20">
        <f>'Fixed Data'!$K$9*AO41/1000000</f>
        <v>0</v>
      </c>
      <c r="AP25" s="20">
        <f>'Fixed Data'!$K$9*AP41/1000000</f>
        <v>0</v>
      </c>
      <c r="AQ25" s="20">
        <f>'Fixed Data'!$K$9*AQ41/1000000</f>
        <v>0</v>
      </c>
      <c r="AR25" s="20">
        <f>'Fixed Data'!$K$9*AR41/1000000</f>
        <v>0</v>
      </c>
      <c r="AS25" s="20">
        <f>'Fixed Data'!$K$9*AS41/1000000</f>
        <v>0</v>
      </c>
      <c r="AT25" s="20">
        <f>'Fixed Data'!$K$9*AT41/1000000</f>
        <v>0</v>
      </c>
      <c r="AU25" s="20">
        <f>'Fixed Data'!$K$9*AU41/1000000</f>
        <v>0</v>
      </c>
      <c r="AV25" s="20">
        <f>'Fixed Data'!$K$9*AV41/1000000</f>
        <v>0</v>
      </c>
      <c r="AW25" s="20">
        <f>'Fixed Data'!$K$9*AW41/1000000</f>
        <v>0</v>
      </c>
      <c r="AX25" s="20">
        <f>'Fixed Data'!$K$9*AX41/1000000</f>
        <v>0</v>
      </c>
      <c r="AY25" s="20">
        <f>'Fixed Data'!$K$9*AY41/1000000</f>
        <v>0</v>
      </c>
      <c r="AZ25" s="20">
        <f>'Fixed Data'!$K$9*AZ41/1000000</f>
        <v>0</v>
      </c>
      <c r="BA25" s="20">
        <f>'Fixed Data'!$K$9*BA41/1000000</f>
        <v>0</v>
      </c>
      <c r="BB25" s="20">
        <f>'Fixed Data'!$K$9*BB41/1000000</f>
        <v>0</v>
      </c>
      <c r="BC25" s="20">
        <f>'Fixed Data'!$K$9*BC41/1000000</f>
        <v>0</v>
      </c>
      <c r="BD25" s="20">
        <f>'Fixed Data'!$K$9*BD41/1000000</f>
        <v>0</v>
      </c>
      <c r="BE25" s="20">
        <f>'Fixed Data'!$K$9*BE41/1000000</f>
        <v>0</v>
      </c>
      <c r="BF25" s="20">
        <f>'Fixed Data'!$K$9*BF41/1000000</f>
        <v>0</v>
      </c>
      <c r="BG25" s="20">
        <f>'Fixed Data'!$K$9*BG41/1000000</f>
        <v>0</v>
      </c>
      <c r="BH25" s="20">
        <f>'Fixed Data'!$K$9*BH41/1000000</f>
        <v>0</v>
      </c>
      <c r="BI25" s="20">
        <f>'Fixed Data'!$K$9*BI41/1000000</f>
        <v>0</v>
      </c>
      <c r="BJ25" s="20">
        <f>'Fixed Data'!$K$9*BJ41/1000000</f>
        <v>0</v>
      </c>
      <c r="BK25" s="20">
        <f>'Fixed Data'!$K$9*BK41/1000000</f>
        <v>0</v>
      </c>
      <c r="BL25" s="20">
        <f>'Fixed Data'!$K$9*BL41/1000000</f>
        <v>0</v>
      </c>
    </row>
    <row r="26" spans="1:64" ht="15" customHeight="1">
      <c r="A26" s="255"/>
      <c r="B26" s="2" t="s">
        <v>210</v>
      </c>
      <c r="C26" s="157" t="s">
        <v>196</v>
      </c>
      <c r="D26" s="2" t="s">
        <v>197</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row>
    <row r="27" spans="1:64" ht="15" customHeight="1">
      <c r="A27" s="255"/>
      <c r="B27" s="2" t="s">
        <v>211</v>
      </c>
      <c r="C27" s="157" t="s">
        <v>196</v>
      </c>
      <c r="D27" s="2" t="s">
        <v>197</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row>
    <row r="28" spans="1:64" ht="15" customHeight="1">
      <c r="A28" s="255"/>
      <c r="B28" s="2" t="s">
        <v>212</v>
      </c>
      <c r="C28" s="157" t="s">
        <v>196</v>
      </c>
      <c r="D28" s="2" t="s">
        <v>197</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row>
    <row r="29" spans="1:64" ht="15.75" customHeight="1" thickBot="1">
      <c r="A29" s="256"/>
      <c r="B29" s="9" t="s">
        <v>213</v>
      </c>
      <c r="C29" s="9"/>
      <c r="D29" s="9" t="s">
        <v>197</v>
      </c>
      <c r="E29" s="31">
        <f t="shared" ref="E29:AH29" si="3">SUM(E18:E28)</f>
        <v>0</v>
      </c>
      <c r="F29" s="31">
        <f t="shared" si="3"/>
        <v>0</v>
      </c>
      <c r="G29" s="31">
        <f t="shared" si="3"/>
        <v>0</v>
      </c>
      <c r="H29" s="31">
        <f t="shared" si="3"/>
        <v>0</v>
      </c>
      <c r="I29" s="31">
        <f t="shared" si="3"/>
        <v>0</v>
      </c>
      <c r="J29" s="31">
        <f t="shared" si="3"/>
        <v>0</v>
      </c>
      <c r="K29" s="31">
        <f t="shared" si="3"/>
        <v>0</v>
      </c>
      <c r="L29" s="31">
        <f t="shared" si="3"/>
        <v>0</v>
      </c>
      <c r="M29" s="31">
        <f t="shared" si="3"/>
        <v>0</v>
      </c>
      <c r="N29" s="31">
        <f t="shared" si="3"/>
        <v>0</v>
      </c>
      <c r="O29" s="31">
        <f t="shared" si="3"/>
        <v>0</v>
      </c>
      <c r="P29" s="31">
        <f t="shared" si="3"/>
        <v>0</v>
      </c>
      <c r="Q29" s="31">
        <f t="shared" si="3"/>
        <v>0</v>
      </c>
      <c r="R29" s="31">
        <f t="shared" si="3"/>
        <v>0</v>
      </c>
      <c r="S29" s="31">
        <f t="shared" si="3"/>
        <v>0</v>
      </c>
      <c r="T29" s="31">
        <f t="shared" si="3"/>
        <v>0</v>
      </c>
      <c r="U29" s="31">
        <f t="shared" si="3"/>
        <v>0</v>
      </c>
      <c r="V29" s="31">
        <f t="shared" si="3"/>
        <v>0</v>
      </c>
      <c r="W29" s="31">
        <f t="shared" si="3"/>
        <v>0</v>
      </c>
      <c r="X29" s="31">
        <f t="shared" si="3"/>
        <v>0</v>
      </c>
      <c r="Y29" s="31">
        <f t="shared" si="3"/>
        <v>0</v>
      </c>
      <c r="Z29" s="31">
        <f t="shared" si="3"/>
        <v>0</v>
      </c>
      <c r="AA29" s="31">
        <f t="shared" si="3"/>
        <v>0</v>
      </c>
      <c r="AB29" s="31">
        <f t="shared" si="3"/>
        <v>0</v>
      </c>
      <c r="AC29" s="31">
        <f t="shared" si="3"/>
        <v>0</v>
      </c>
      <c r="AD29" s="31">
        <f t="shared" si="3"/>
        <v>0</v>
      </c>
      <c r="AE29" s="31">
        <f t="shared" si="3"/>
        <v>0</v>
      </c>
      <c r="AF29" s="31">
        <f t="shared" si="3"/>
        <v>0</v>
      </c>
      <c r="AG29" s="31">
        <f t="shared" si="3"/>
        <v>0</v>
      </c>
      <c r="AH29" s="31">
        <f t="shared" si="3"/>
        <v>0</v>
      </c>
      <c r="AI29" s="31">
        <f t="shared" ref="AI29:AW29" si="4">SUM(AI18:AI28)</f>
        <v>0</v>
      </c>
      <c r="AJ29" s="31">
        <f t="shared" si="4"/>
        <v>0</v>
      </c>
      <c r="AK29" s="31">
        <f t="shared" si="4"/>
        <v>0</v>
      </c>
      <c r="AL29" s="31">
        <f t="shared" si="4"/>
        <v>0</v>
      </c>
      <c r="AM29" s="31">
        <f t="shared" si="4"/>
        <v>0</v>
      </c>
      <c r="AN29" s="31">
        <f t="shared" si="4"/>
        <v>0</v>
      </c>
      <c r="AO29" s="31">
        <f t="shared" si="4"/>
        <v>0</v>
      </c>
      <c r="AP29" s="31">
        <f t="shared" si="4"/>
        <v>0</v>
      </c>
      <c r="AQ29" s="31">
        <f t="shared" si="4"/>
        <v>0</v>
      </c>
      <c r="AR29" s="31">
        <f t="shared" si="4"/>
        <v>0</v>
      </c>
      <c r="AS29" s="31">
        <f t="shared" si="4"/>
        <v>0</v>
      </c>
      <c r="AT29" s="31">
        <f t="shared" si="4"/>
        <v>0</v>
      </c>
      <c r="AU29" s="31">
        <f t="shared" si="4"/>
        <v>0</v>
      </c>
      <c r="AV29" s="31">
        <f t="shared" si="4"/>
        <v>0</v>
      </c>
      <c r="AW29" s="31">
        <f t="shared" si="4"/>
        <v>0</v>
      </c>
      <c r="AX29" s="31">
        <f t="shared" ref="AX29:BB29" si="5">SUM(AX18:AX28)</f>
        <v>0</v>
      </c>
      <c r="AY29" s="31">
        <f t="shared" si="5"/>
        <v>0</v>
      </c>
      <c r="AZ29" s="31">
        <f t="shared" si="5"/>
        <v>0</v>
      </c>
      <c r="BA29" s="31">
        <f t="shared" si="5"/>
        <v>0</v>
      </c>
      <c r="BB29" s="31">
        <f t="shared" si="5"/>
        <v>0</v>
      </c>
      <c r="BC29" s="31">
        <f t="shared" ref="BC29:BL29" si="6">SUM(BC18:BC28)</f>
        <v>0</v>
      </c>
      <c r="BD29" s="31">
        <f t="shared" si="6"/>
        <v>0</v>
      </c>
      <c r="BE29" s="31">
        <f t="shared" si="6"/>
        <v>0</v>
      </c>
      <c r="BF29" s="31">
        <f t="shared" si="6"/>
        <v>0</v>
      </c>
      <c r="BG29" s="31">
        <f t="shared" si="6"/>
        <v>0</v>
      </c>
      <c r="BH29" s="31">
        <f t="shared" si="6"/>
        <v>0</v>
      </c>
      <c r="BI29" s="31">
        <f t="shared" si="6"/>
        <v>0</v>
      </c>
      <c r="BJ29" s="31">
        <f t="shared" si="6"/>
        <v>0</v>
      </c>
      <c r="BK29" s="31">
        <f t="shared" si="6"/>
        <v>0</v>
      </c>
      <c r="BL29" s="31">
        <f t="shared" si="6"/>
        <v>0</v>
      </c>
    </row>
    <row r="30" spans="1:64">
      <c r="B30" s="10"/>
      <c r="AG30" s="2"/>
      <c r="AL30" s="2"/>
      <c r="AQ30" s="2"/>
      <c r="AV30" s="2"/>
      <c r="BC30" s="2"/>
      <c r="BF30" s="2"/>
      <c r="BK30" s="2"/>
    </row>
    <row r="31" spans="1:64">
      <c r="AG31" s="2"/>
      <c r="AL31" s="2"/>
      <c r="AQ31" s="2"/>
      <c r="AV31" s="2"/>
      <c r="BC31" s="2"/>
      <c r="BF31" s="2"/>
      <c r="BK31" s="2"/>
    </row>
    <row r="32" spans="1:64">
      <c r="A32" s="59"/>
      <c r="B32" s="58" t="s">
        <v>214</v>
      </c>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8"/>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64">
      <c r="A33" s="61"/>
      <c r="B33" s="154"/>
      <c r="C33" s="6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0"/>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row>
    <row r="34" spans="1:64" ht="12.75" customHeight="1">
      <c r="A34" s="257" t="s">
        <v>215</v>
      </c>
      <c r="B34" s="129" t="s">
        <v>216</v>
      </c>
      <c r="D34" s="2" t="s">
        <v>217</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row>
    <row r="35" spans="1:64">
      <c r="A35" s="257"/>
      <c r="B35" s="129" t="s">
        <v>218</v>
      </c>
      <c r="D35" s="2" t="s">
        <v>219</v>
      </c>
      <c r="E35" s="20">
        <f>E34*'Fixed Data'!H$22</f>
        <v>0</v>
      </c>
      <c r="F35" s="20">
        <f>F34*'Fixed Data'!I$22</f>
        <v>0</v>
      </c>
      <c r="G35" s="20">
        <f>G34*'Fixed Data'!J$22</f>
        <v>0</v>
      </c>
      <c r="H35" s="20">
        <f>H34*'Fixed Data'!K$22</f>
        <v>0</v>
      </c>
      <c r="I35" s="20">
        <f>I34*'Fixed Data'!L$22</f>
        <v>0</v>
      </c>
      <c r="J35" s="20">
        <f>J34*'Fixed Data'!M$22</f>
        <v>0</v>
      </c>
      <c r="K35" s="20">
        <f>K34*'Fixed Data'!N$22</f>
        <v>0</v>
      </c>
      <c r="L35" s="20">
        <f>L34*'Fixed Data'!O$22</f>
        <v>0</v>
      </c>
      <c r="M35" s="20">
        <f>M34*'Fixed Data'!P$22</f>
        <v>0</v>
      </c>
      <c r="N35" s="20">
        <f>N34*'Fixed Data'!Q$22</f>
        <v>0</v>
      </c>
      <c r="O35" s="20">
        <f>O34*'Fixed Data'!R$22</f>
        <v>0</v>
      </c>
      <c r="P35" s="20">
        <f>P34*'Fixed Data'!S$22</f>
        <v>0</v>
      </c>
      <c r="Q35" s="20">
        <f>Q34*'Fixed Data'!T$22</f>
        <v>0</v>
      </c>
      <c r="R35" s="20">
        <f>R34*'Fixed Data'!U$22</f>
        <v>0</v>
      </c>
      <c r="S35" s="20">
        <f>S34*'Fixed Data'!V$22</f>
        <v>0</v>
      </c>
      <c r="T35" s="20">
        <f>T34*'Fixed Data'!W$22</f>
        <v>0</v>
      </c>
      <c r="U35" s="20">
        <f>U34*'Fixed Data'!X$22</f>
        <v>0</v>
      </c>
      <c r="V35" s="20">
        <f>V34*'Fixed Data'!Y$22</f>
        <v>0</v>
      </c>
      <c r="W35" s="20">
        <f>W34*'Fixed Data'!Z$22</f>
        <v>0</v>
      </c>
      <c r="X35" s="20">
        <f>X34*'Fixed Data'!AA$22</f>
        <v>0</v>
      </c>
      <c r="Y35" s="20">
        <f>Y34*'Fixed Data'!AB$22</f>
        <v>0</v>
      </c>
      <c r="Z35" s="20">
        <f>Z34*'Fixed Data'!AC$22</f>
        <v>0</v>
      </c>
      <c r="AA35" s="20">
        <f>AA34*'Fixed Data'!AD$22</f>
        <v>0</v>
      </c>
      <c r="AB35" s="20">
        <f>AB34*'Fixed Data'!AE$22</f>
        <v>0</v>
      </c>
      <c r="AC35" s="20">
        <f>AC34*'Fixed Data'!AF$22</f>
        <v>0</v>
      </c>
      <c r="AD35" s="20">
        <f>AD34*'Fixed Data'!AG$22</f>
        <v>0</v>
      </c>
      <c r="AE35" s="20">
        <f>AE34*'Fixed Data'!AH$22</f>
        <v>0</v>
      </c>
      <c r="AF35" s="20">
        <f>AF34*'Fixed Data'!AI$22</f>
        <v>0</v>
      </c>
      <c r="AG35" s="20">
        <f>AG34*'Fixed Data'!AJ$22</f>
        <v>0</v>
      </c>
      <c r="AH35" s="20">
        <f>AH34*'Fixed Data'!AK$22</f>
        <v>0</v>
      </c>
      <c r="AI35" s="20">
        <f>AI34*'Fixed Data'!AL$22</f>
        <v>0</v>
      </c>
      <c r="AJ35" s="20">
        <f>AJ34*'Fixed Data'!AM$22</f>
        <v>0</v>
      </c>
      <c r="AK35" s="20">
        <f>AK34*'Fixed Data'!AN$22</f>
        <v>0</v>
      </c>
      <c r="AL35" s="20">
        <f>AL34*'Fixed Data'!AO$22</f>
        <v>0</v>
      </c>
      <c r="AM35" s="20">
        <f>AM34*'Fixed Data'!AP$22</f>
        <v>0</v>
      </c>
      <c r="AN35" s="20">
        <f>AN34*'Fixed Data'!AQ$22</f>
        <v>0</v>
      </c>
      <c r="AO35" s="20">
        <f>AO34*'Fixed Data'!AR$22</f>
        <v>0</v>
      </c>
      <c r="AP35" s="20">
        <f>AP34*'Fixed Data'!AS$22</f>
        <v>0</v>
      </c>
      <c r="AQ35" s="20">
        <f>AQ34*'Fixed Data'!AT$22</f>
        <v>0</v>
      </c>
      <c r="AR35" s="20">
        <f>AR34*'Fixed Data'!AU$22</f>
        <v>0</v>
      </c>
      <c r="AS35" s="20">
        <f>AS34*'Fixed Data'!AV$22</f>
        <v>0</v>
      </c>
      <c r="AT35" s="20">
        <f>AT34*'Fixed Data'!AW$22</f>
        <v>0</v>
      </c>
      <c r="AU35" s="20">
        <f>AU34*'Fixed Data'!AX$22</f>
        <v>0</v>
      </c>
      <c r="AV35" s="20">
        <f>AV34*'Fixed Data'!AY$22</f>
        <v>0</v>
      </c>
      <c r="AW35" s="20">
        <f>AW34*'Fixed Data'!AZ$22</f>
        <v>0</v>
      </c>
      <c r="AX35" s="20">
        <f>AX34*'Fixed Data'!BA$22</f>
        <v>0</v>
      </c>
      <c r="AY35" s="20">
        <f>AY34*'Fixed Data'!BB$22</f>
        <v>0</v>
      </c>
      <c r="AZ35" s="20">
        <f>AZ34*'Fixed Data'!BC$22</f>
        <v>0</v>
      </c>
      <c r="BA35" s="20">
        <f>BA34*'Fixed Data'!BD$22</f>
        <v>0</v>
      </c>
      <c r="BB35" s="20">
        <f>BB34*'Fixed Data'!BE$22</f>
        <v>0</v>
      </c>
      <c r="BC35" s="20">
        <f>BC34*'Fixed Data'!BF$22</f>
        <v>0</v>
      </c>
      <c r="BD35" s="20">
        <f>BD34*'Fixed Data'!BG$22</f>
        <v>0</v>
      </c>
      <c r="BE35" s="20">
        <f>BE34*'Fixed Data'!BH$22</f>
        <v>0</v>
      </c>
      <c r="BF35" s="20">
        <f>BF34*'Fixed Data'!BI$22</f>
        <v>0</v>
      </c>
      <c r="BG35" s="20">
        <f>BG34*'Fixed Data'!BJ$22</f>
        <v>0</v>
      </c>
      <c r="BH35" s="20">
        <f>BH34*'Fixed Data'!BK$22</f>
        <v>0</v>
      </c>
      <c r="BI35" s="20">
        <f>BI34*'Fixed Data'!BL$22</f>
        <v>0</v>
      </c>
      <c r="BJ35" s="20">
        <f>BJ34*'Fixed Data'!BM$22</f>
        <v>0</v>
      </c>
      <c r="BK35" s="20">
        <f>BK34*'Fixed Data'!BN$22</f>
        <v>0</v>
      </c>
      <c r="BL35" s="20">
        <f>BL34*'Fixed Data'!BO$22</f>
        <v>0</v>
      </c>
    </row>
    <row r="36" spans="1:64" ht="12.75" customHeight="1">
      <c r="A36" s="257"/>
      <c r="B36" s="129" t="s">
        <v>220</v>
      </c>
      <c r="D36" s="2" t="s">
        <v>221</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row>
    <row r="37" spans="1:64">
      <c r="A37" s="257"/>
      <c r="B37" s="129" t="s">
        <v>222</v>
      </c>
      <c r="D37" s="2" t="s">
        <v>223</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row>
    <row r="38" spans="1:64" ht="17.100000000000001">
      <c r="A38" s="257"/>
      <c r="B38" s="129" t="s">
        <v>224</v>
      </c>
      <c r="D38" s="2" t="s">
        <v>219</v>
      </c>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row>
    <row r="39" spans="1:64" ht="17.100000000000001">
      <c r="A39" s="257"/>
      <c r="B39" s="129" t="s">
        <v>225</v>
      </c>
      <c r="D39" s="2" t="s">
        <v>226</v>
      </c>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2"/>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17.100000000000001">
      <c r="A40" s="257"/>
      <c r="B40" s="129" t="s">
        <v>227</v>
      </c>
      <c r="D40" s="2" t="s">
        <v>226</v>
      </c>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2"/>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c r="A41" s="257"/>
      <c r="B41" s="129" t="s">
        <v>228</v>
      </c>
      <c r="D41" s="2" t="s">
        <v>229</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22"/>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row>
    <row r="42" spans="1:64">
      <c r="A42" s="258"/>
      <c r="B42" s="1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64" ht="16.5" thickBot="1">
      <c r="C43" s="10"/>
      <c r="AG43" s="2"/>
      <c r="AL43" s="2"/>
      <c r="AQ43" s="2"/>
      <c r="AV43" s="2"/>
      <c r="BC43" s="2"/>
      <c r="BF43" s="2"/>
      <c r="BK43" s="2"/>
    </row>
    <row r="44" spans="1:64" ht="16.5" thickTop="1">
      <c r="A44" s="140"/>
      <c r="B44" s="138" t="s">
        <v>230</v>
      </c>
      <c r="C44" s="138"/>
      <c r="D44" s="138" t="s">
        <v>197</v>
      </c>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row>
    <row r="45" spans="1:64" ht="17.100000000000001">
      <c r="A45" s="46"/>
      <c r="C45" s="10"/>
      <c r="AL45" s="2"/>
      <c r="AQ45" s="2"/>
      <c r="BF45" s="2"/>
    </row>
    <row r="46" spans="1:64" ht="17.100000000000001">
      <c r="A46" s="46">
        <v>1</v>
      </c>
      <c r="B46" s="2" t="s">
        <v>231</v>
      </c>
      <c r="AL46" s="2"/>
      <c r="AQ46" s="2"/>
      <c r="BF46" s="2"/>
    </row>
    <row r="47" spans="1:64">
      <c r="B47" s="64" t="s">
        <v>232</v>
      </c>
      <c r="AL47" s="2"/>
      <c r="AQ47" s="2"/>
      <c r="BF47" s="2"/>
    </row>
    <row r="48" spans="1:64">
      <c r="B48" s="2" t="s">
        <v>233</v>
      </c>
      <c r="AL48" s="2"/>
      <c r="AQ48" s="2"/>
      <c r="BF48" s="2"/>
    </row>
    <row r="49" spans="1:58">
      <c r="B49" s="2" t="s">
        <v>234</v>
      </c>
      <c r="AL49" s="2"/>
      <c r="AQ49" s="2"/>
      <c r="BF49" s="2"/>
    </row>
    <row r="50" spans="1:58" ht="17.100000000000001">
      <c r="A50" s="46">
        <v>2</v>
      </c>
      <c r="B50" s="44" t="s">
        <v>235</v>
      </c>
      <c r="AL50" s="2"/>
      <c r="AQ50" s="2"/>
      <c r="BF50" s="2"/>
    </row>
    <row r="51" spans="1:58">
      <c r="AL51" s="2"/>
      <c r="AQ51" s="2"/>
      <c r="BF51" s="2"/>
    </row>
    <row r="52" spans="1:58">
      <c r="AL52" s="2"/>
      <c r="AQ52" s="2"/>
      <c r="BF52" s="2"/>
    </row>
    <row r="53" spans="1:58">
      <c r="AL53" s="2"/>
      <c r="AQ53" s="2"/>
      <c r="BF53" s="2"/>
    </row>
    <row r="54" spans="1:58">
      <c r="AL54" s="2"/>
      <c r="AQ54" s="2"/>
      <c r="BF54" s="2"/>
    </row>
    <row r="55" spans="1:58">
      <c r="C55" s="10"/>
      <c r="AL55" s="2"/>
      <c r="AQ55" s="2"/>
      <c r="BF55" s="2"/>
    </row>
    <row r="56" spans="1:58">
      <c r="AL56" s="2"/>
      <c r="AQ56" s="2"/>
      <c r="BF56" s="2"/>
    </row>
    <row r="57" spans="1:58">
      <c r="AL57" s="2"/>
      <c r="AQ57" s="2"/>
      <c r="BF57" s="2"/>
    </row>
    <row r="58" spans="1:58">
      <c r="AL58" s="2"/>
      <c r="AQ58" s="2"/>
      <c r="BF58" s="2"/>
    </row>
    <row r="59" spans="1:58">
      <c r="AL59" s="2"/>
      <c r="AQ59" s="2"/>
      <c r="BF59" s="2"/>
    </row>
    <row r="60" spans="1:58">
      <c r="AL60" s="2"/>
      <c r="AQ60" s="2"/>
      <c r="BF60" s="2"/>
    </row>
    <row r="61" spans="1:58">
      <c r="AL61" s="2"/>
      <c r="AQ61" s="2"/>
      <c r="BF61" s="2"/>
    </row>
    <row r="62" spans="1:58">
      <c r="AL62" s="2"/>
      <c r="AQ62" s="2"/>
      <c r="BF62" s="2"/>
    </row>
    <row r="63" spans="1:58">
      <c r="AL63" s="2"/>
      <c r="AQ63" s="2"/>
      <c r="BF63" s="2"/>
    </row>
    <row r="64" spans="1:58">
      <c r="AL64" s="2"/>
      <c r="AQ64" s="2"/>
      <c r="BF64" s="2"/>
    </row>
    <row r="65" spans="38:58">
      <c r="AL65" s="2"/>
      <c r="AQ65" s="2"/>
      <c r="BF65" s="2"/>
    </row>
    <row r="66" spans="38:58">
      <c r="AL66" s="2"/>
      <c r="AQ66" s="2"/>
      <c r="BF66" s="2"/>
    </row>
    <row r="67" spans="38:58">
      <c r="AL67" s="2"/>
      <c r="AQ67" s="2"/>
      <c r="BF67" s="2"/>
    </row>
    <row r="68" spans="38:58">
      <c r="AL68" s="2"/>
      <c r="AQ68" s="2"/>
      <c r="BF68" s="2"/>
    </row>
    <row r="69" spans="38:58">
      <c r="AL69" s="2"/>
      <c r="AQ69" s="2"/>
      <c r="BF69" s="2"/>
    </row>
    <row r="70" spans="38:58">
      <c r="AL70" s="2"/>
      <c r="AQ70" s="2"/>
      <c r="BF70" s="2"/>
    </row>
    <row r="71" spans="38:58">
      <c r="AL71" s="2"/>
      <c r="AQ71" s="2"/>
      <c r="BF71" s="2"/>
    </row>
    <row r="72" spans="38:58">
      <c r="AL72" s="2"/>
      <c r="AQ72" s="2"/>
      <c r="BF72" s="2"/>
    </row>
    <row r="73" spans="38:58">
      <c r="AL73" s="2"/>
      <c r="AQ73" s="2"/>
      <c r="BF73" s="2"/>
    </row>
    <row r="74" spans="38:58">
      <c r="AL74" s="2"/>
      <c r="AQ74" s="2"/>
      <c r="BF74" s="2"/>
    </row>
    <row r="75" spans="38:58">
      <c r="AL75" s="2"/>
      <c r="AQ75" s="2"/>
      <c r="BF75" s="2"/>
    </row>
    <row r="76" spans="38:58">
      <c r="AL76" s="2"/>
      <c r="AQ76" s="2"/>
      <c r="BF76" s="2"/>
    </row>
    <row r="77" spans="38:58">
      <c r="AL77" s="2"/>
      <c r="AQ77" s="2"/>
      <c r="BF77" s="2"/>
    </row>
    <row r="78" spans="38:58">
      <c r="AL78" s="2"/>
      <c r="AQ78" s="2"/>
      <c r="BF78" s="2"/>
    </row>
    <row r="79" spans="38:58">
      <c r="AL79" s="2"/>
      <c r="AQ79" s="2"/>
      <c r="BF79" s="2"/>
    </row>
    <row r="80" spans="38:58">
      <c r="AL80" s="2"/>
      <c r="AQ80" s="2"/>
      <c r="BF80" s="2"/>
    </row>
    <row r="81" spans="38:58">
      <c r="AL81" s="2"/>
      <c r="AQ81" s="2"/>
      <c r="BF81" s="2"/>
    </row>
    <row r="82" spans="38:58">
      <c r="AL82" s="2"/>
      <c r="AQ82" s="2"/>
      <c r="BF82" s="2"/>
    </row>
    <row r="83" spans="38:58">
      <c r="AL83" s="2"/>
      <c r="AQ83" s="2"/>
      <c r="BF83" s="2"/>
    </row>
    <row r="84" spans="38:58">
      <c r="AL84" s="2"/>
      <c r="AQ84" s="2"/>
      <c r="BF84" s="2"/>
    </row>
    <row r="85" spans="38:58">
      <c r="AL85" s="2"/>
      <c r="AQ85" s="2"/>
      <c r="BF85" s="2"/>
    </row>
    <row r="86" spans="38:58">
      <c r="AL86" s="2"/>
      <c r="AQ86" s="2"/>
      <c r="BF86" s="2"/>
    </row>
    <row r="87" spans="38:58">
      <c r="AL87" s="2"/>
      <c r="AQ87" s="2"/>
      <c r="BF87" s="2"/>
    </row>
    <row r="88" spans="38:58">
      <c r="AL88" s="2"/>
      <c r="AQ88" s="2"/>
      <c r="BF88" s="2"/>
    </row>
    <row r="89" spans="38:58">
      <c r="AL89" s="2"/>
      <c r="AQ89" s="2"/>
      <c r="BF89" s="2"/>
    </row>
    <row r="90" spans="38:58">
      <c r="AL90" s="2"/>
      <c r="AQ90" s="2"/>
      <c r="BF90" s="2"/>
    </row>
    <row r="91" spans="38:58">
      <c r="AL91" s="2"/>
      <c r="AQ91" s="2"/>
      <c r="BF91" s="2"/>
    </row>
    <row r="92" spans="38:58">
      <c r="AL92" s="2"/>
      <c r="AQ92" s="2"/>
      <c r="BF92" s="2"/>
    </row>
    <row r="93" spans="38:58">
      <c r="AL93" s="2"/>
      <c r="AQ93" s="2"/>
      <c r="BF93" s="2"/>
    </row>
    <row r="94" spans="38:58">
      <c r="AL94" s="2"/>
      <c r="AQ94" s="2"/>
      <c r="BF94" s="2"/>
    </row>
    <row r="95" spans="38:58">
      <c r="AL95" s="2"/>
      <c r="AQ95" s="2"/>
      <c r="BF95" s="2"/>
    </row>
    <row r="96" spans="38:58">
      <c r="AL96" s="2"/>
      <c r="AQ96" s="2"/>
      <c r="BF96" s="2"/>
    </row>
    <row r="97" spans="38:58">
      <c r="AL97" s="2"/>
      <c r="AQ97" s="2"/>
      <c r="BF97" s="2"/>
    </row>
    <row r="98" spans="38:58">
      <c r="AL98" s="2"/>
      <c r="AQ98" s="2"/>
      <c r="BF98" s="2"/>
    </row>
    <row r="99" spans="38:58">
      <c r="AL99" s="2"/>
      <c r="AQ99" s="2"/>
      <c r="BF99" s="2"/>
    </row>
    <row r="100" spans="38:58">
      <c r="AL100" s="2"/>
      <c r="AQ100" s="2"/>
      <c r="BF100" s="2"/>
    </row>
    <row r="101" spans="38:58">
      <c r="AL101" s="2"/>
      <c r="AQ101" s="2"/>
      <c r="BF101" s="2"/>
    </row>
    <row r="102" spans="38:58">
      <c r="AL102" s="2"/>
      <c r="AQ102" s="2"/>
      <c r="BF102" s="2"/>
    </row>
    <row r="103" spans="38:58">
      <c r="AL103" s="2"/>
      <c r="AQ103" s="2"/>
      <c r="BF103" s="2"/>
    </row>
    <row r="104" spans="38:58">
      <c r="AL104" s="2"/>
      <c r="AQ104" s="2"/>
      <c r="BF104" s="2"/>
    </row>
    <row r="105" spans="38:58">
      <c r="AL105" s="2"/>
      <c r="AQ105" s="2"/>
      <c r="BF105" s="2"/>
    </row>
    <row r="106" spans="38:58">
      <c r="AL106" s="2"/>
      <c r="AQ106" s="2"/>
      <c r="BF106" s="2"/>
    </row>
    <row r="107" spans="38:58">
      <c r="AL107" s="2"/>
      <c r="AQ107" s="2"/>
      <c r="BF107" s="2"/>
    </row>
    <row r="108" spans="38:58">
      <c r="AL108" s="2"/>
      <c r="AQ108" s="2"/>
      <c r="BF108" s="2"/>
    </row>
    <row r="109" spans="38:58">
      <c r="AL109" s="2"/>
      <c r="AQ109" s="2"/>
      <c r="BF109" s="2"/>
    </row>
    <row r="110" spans="38:58">
      <c r="AL110" s="2"/>
      <c r="AQ110" s="2"/>
      <c r="BF110" s="2"/>
    </row>
    <row r="111" spans="38:58">
      <c r="AL111" s="2"/>
      <c r="AQ111" s="2"/>
      <c r="BF111" s="2"/>
    </row>
    <row r="112" spans="38:58">
      <c r="AL112" s="2"/>
      <c r="AQ112" s="2"/>
      <c r="BF112" s="2"/>
    </row>
    <row r="113" spans="2:58">
      <c r="AL113" s="2"/>
      <c r="AQ113" s="2"/>
      <c r="BF113" s="2"/>
    </row>
    <row r="114" spans="2:58">
      <c r="AL114" s="2"/>
      <c r="AQ114" s="2"/>
      <c r="BF114" s="2"/>
    </row>
    <row r="115" spans="2:58">
      <c r="AL115" s="2"/>
      <c r="AQ115" s="2"/>
      <c r="BF115" s="2"/>
    </row>
    <row r="116" spans="2:58">
      <c r="AL116" s="2"/>
      <c r="AQ116" s="2"/>
      <c r="BF116" s="2"/>
    </row>
    <row r="117" spans="2:58">
      <c r="AL117" s="2"/>
      <c r="AQ117" s="2"/>
      <c r="BF117" s="2"/>
    </row>
    <row r="118" spans="2:58">
      <c r="AL118" s="2"/>
      <c r="AQ118" s="2"/>
      <c r="BF118" s="2"/>
    </row>
    <row r="119" spans="2:58">
      <c r="AL119" s="2"/>
      <c r="AQ119" s="2"/>
      <c r="BF119" s="2"/>
    </row>
    <row r="120" spans="2:58">
      <c r="B120" s="247" t="s">
        <v>199</v>
      </c>
      <c r="AL120" s="2"/>
      <c r="AQ120" s="2"/>
      <c r="BF120" s="2"/>
    </row>
    <row r="121" spans="2:58">
      <c r="B121" s="247" t="s">
        <v>198</v>
      </c>
      <c r="AL121" s="2"/>
      <c r="AQ121" s="2"/>
      <c r="BF121" s="2"/>
    </row>
    <row r="122" spans="2:58">
      <c r="B122" s="247" t="s">
        <v>236</v>
      </c>
      <c r="AL122" s="2"/>
      <c r="AQ122" s="2"/>
      <c r="BF122" s="2"/>
    </row>
    <row r="123" spans="2:58">
      <c r="B123" s="247" t="s">
        <v>237</v>
      </c>
      <c r="AL123" s="2"/>
      <c r="AQ123" s="2"/>
      <c r="BF123" s="2"/>
    </row>
    <row r="124" spans="2:58">
      <c r="B124" s="247" t="s">
        <v>238</v>
      </c>
      <c r="AL124" s="2"/>
      <c r="AQ124" s="2"/>
      <c r="BF124" s="2"/>
    </row>
    <row r="125" spans="2:58">
      <c r="B125" s="247" t="s">
        <v>239</v>
      </c>
      <c r="AL125" s="2"/>
      <c r="AQ125" s="2"/>
      <c r="BF125" s="2"/>
    </row>
    <row r="126" spans="2:58">
      <c r="B126" s="247" t="s">
        <v>240</v>
      </c>
      <c r="AL126" s="2"/>
      <c r="AQ126" s="2"/>
      <c r="BF126" s="2"/>
    </row>
    <row r="127" spans="2:58">
      <c r="B127" s="247" t="s">
        <v>241</v>
      </c>
      <c r="AL127" s="2"/>
      <c r="AQ127" s="2"/>
      <c r="BF127" s="2"/>
    </row>
    <row r="128" spans="2:58">
      <c r="B128" s="247" t="s">
        <v>242</v>
      </c>
      <c r="AL128" s="2"/>
      <c r="AQ128" s="2"/>
      <c r="BF128" s="2"/>
    </row>
    <row r="129" spans="2:58">
      <c r="B129" s="247" t="s">
        <v>243</v>
      </c>
      <c r="AL129" s="2"/>
      <c r="AQ129" s="2"/>
      <c r="BF129" s="2"/>
    </row>
    <row r="130" spans="2:58">
      <c r="B130" s="247" t="s">
        <v>244</v>
      </c>
      <c r="AL130" s="2"/>
      <c r="AQ130" s="2"/>
      <c r="BF130" s="2"/>
    </row>
    <row r="131" spans="2:58">
      <c r="B131" s="247" t="s">
        <v>245</v>
      </c>
      <c r="AL131" s="2"/>
      <c r="AQ131" s="2"/>
      <c r="BF131" s="2"/>
    </row>
    <row r="132" spans="2:58">
      <c r="B132" s="247" t="s">
        <v>246</v>
      </c>
      <c r="AL132" s="2"/>
      <c r="AQ132" s="2"/>
      <c r="BF132" s="2"/>
    </row>
    <row r="133" spans="2:58">
      <c r="B133" s="247" t="s">
        <v>247</v>
      </c>
      <c r="AL133" s="2"/>
      <c r="AQ133" s="2"/>
      <c r="BF133" s="2"/>
    </row>
    <row r="134" spans="2:58">
      <c r="B134" s="247" t="s">
        <v>248</v>
      </c>
      <c r="AL134" s="2"/>
      <c r="AQ134" s="2"/>
      <c r="BF134" s="2"/>
    </row>
    <row r="135" spans="2:58">
      <c r="B135" s="247" t="s">
        <v>249</v>
      </c>
      <c r="AL135" s="2"/>
      <c r="AQ135" s="2"/>
      <c r="BF135" s="2"/>
    </row>
    <row r="136" spans="2:58">
      <c r="B136" s="247" t="s">
        <v>250</v>
      </c>
      <c r="AL136" s="2"/>
      <c r="AQ136" s="2"/>
      <c r="BF136" s="2"/>
    </row>
    <row r="137" spans="2:58">
      <c r="B137" s="247" t="s">
        <v>251</v>
      </c>
      <c r="AL137" s="2"/>
      <c r="AQ137" s="2"/>
      <c r="BF137" s="2"/>
    </row>
    <row r="138" spans="2:58">
      <c r="B138" s="247" t="s">
        <v>252</v>
      </c>
      <c r="AL138" s="2"/>
      <c r="AQ138" s="2"/>
      <c r="BF138" s="2"/>
    </row>
    <row r="139" spans="2:58">
      <c r="B139" s="247" t="s">
        <v>253</v>
      </c>
      <c r="AL139" s="2"/>
      <c r="AQ139" s="2"/>
      <c r="BF139" s="2"/>
    </row>
    <row r="140" spans="2:58">
      <c r="B140" s="247" t="s">
        <v>254</v>
      </c>
      <c r="AL140" s="2"/>
      <c r="AQ140" s="2"/>
      <c r="BF140" s="2"/>
    </row>
    <row r="141" spans="2:58">
      <c r="B141" s="247" t="s">
        <v>255</v>
      </c>
      <c r="AL141" s="2"/>
      <c r="AQ141" s="2"/>
      <c r="BF141" s="2"/>
    </row>
    <row r="142" spans="2:58">
      <c r="B142" s="247" t="s">
        <v>256</v>
      </c>
      <c r="AL142" s="2"/>
      <c r="AQ142" s="2"/>
      <c r="BF142" s="2"/>
    </row>
    <row r="143" spans="2:58">
      <c r="B143" s="247" t="s">
        <v>257</v>
      </c>
      <c r="AL143" s="2"/>
      <c r="AQ143" s="2"/>
      <c r="BF143" s="2"/>
    </row>
    <row r="144" spans="2:58">
      <c r="B144" s="247" t="s">
        <v>258</v>
      </c>
      <c r="AL144" s="2"/>
      <c r="AQ144" s="2"/>
      <c r="BF144" s="2"/>
    </row>
    <row r="145" spans="2:58">
      <c r="B145" s="247" t="s">
        <v>259</v>
      </c>
      <c r="AL145" s="2"/>
      <c r="AQ145" s="2"/>
      <c r="BF145" s="2"/>
    </row>
    <row r="146" spans="2:58">
      <c r="B146" s="247" t="s">
        <v>260</v>
      </c>
      <c r="AL146" s="2"/>
      <c r="AQ146" s="2"/>
      <c r="BF146" s="2"/>
    </row>
    <row r="147" spans="2:58">
      <c r="B147" s="247" t="s">
        <v>261</v>
      </c>
      <c r="AL147" s="2"/>
      <c r="AQ147" s="2"/>
      <c r="BF147" s="2"/>
    </row>
    <row r="148" spans="2:58">
      <c r="B148" s="247" t="s">
        <v>195</v>
      </c>
      <c r="AL148" s="2"/>
      <c r="AQ148" s="2"/>
      <c r="BF148" s="2"/>
    </row>
    <row r="149" spans="2:58">
      <c r="B149" s="247" t="s">
        <v>262</v>
      </c>
      <c r="AL149" s="2"/>
      <c r="AQ149" s="2"/>
      <c r="BF149" s="2"/>
    </row>
    <row r="150" spans="2:58">
      <c r="B150" s="247" t="s">
        <v>263</v>
      </c>
      <c r="AL150" s="2"/>
      <c r="AQ150" s="2"/>
      <c r="BF150" s="2"/>
    </row>
    <row r="151" spans="2:58">
      <c r="B151" s="247" t="s">
        <v>264</v>
      </c>
      <c r="AL151" s="2"/>
      <c r="AQ151" s="2"/>
      <c r="BF151" s="2"/>
    </row>
    <row r="152" spans="2:58">
      <c r="B152" s="247" t="s">
        <v>265</v>
      </c>
      <c r="AL152" s="2"/>
      <c r="AQ152" s="2"/>
      <c r="BF152" s="2"/>
    </row>
    <row r="153" spans="2:58">
      <c r="B153" s="247" t="s">
        <v>202</v>
      </c>
      <c r="AL153" s="2"/>
      <c r="AQ153" s="2"/>
      <c r="BF153" s="2"/>
    </row>
    <row r="154" spans="2:58">
      <c r="B154" s="247" t="s">
        <v>266</v>
      </c>
      <c r="AL154" s="2"/>
      <c r="AQ154" s="2"/>
      <c r="BF154" s="2"/>
    </row>
    <row r="155" spans="2:58">
      <c r="B155" s="247" t="s">
        <v>267</v>
      </c>
      <c r="AL155" s="2"/>
      <c r="AQ155" s="2"/>
      <c r="BF155" s="2"/>
    </row>
    <row r="156" spans="2:58">
      <c r="B156" s="247" t="s">
        <v>268</v>
      </c>
      <c r="AL156" s="2"/>
      <c r="AQ156" s="2"/>
      <c r="BF156" s="2"/>
    </row>
    <row r="157" spans="2:58">
      <c r="B157" s="247" t="s">
        <v>269</v>
      </c>
      <c r="AL157" s="2"/>
      <c r="AQ157" s="2"/>
      <c r="BF157" s="2"/>
    </row>
    <row r="158" spans="2:58">
      <c r="B158" s="247" t="s">
        <v>270</v>
      </c>
      <c r="AL158" s="2"/>
      <c r="AQ158" s="2"/>
      <c r="BF158" s="2"/>
    </row>
    <row r="159" spans="2:58">
      <c r="B159" s="247" t="s">
        <v>271</v>
      </c>
      <c r="AL159" s="2"/>
      <c r="AQ159" s="2"/>
      <c r="BF159" s="2"/>
    </row>
    <row r="160" spans="2:58">
      <c r="B160" s="247" t="s">
        <v>272</v>
      </c>
      <c r="AL160" s="2"/>
      <c r="AQ160" s="2"/>
      <c r="BF160" s="2"/>
    </row>
    <row r="161" spans="2:58">
      <c r="B161" s="247" t="s">
        <v>273</v>
      </c>
      <c r="AL161" s="2"/>
      <c r="AQ161" s="2"/>
      <c r="BF161" s="2"/>
    </row>
    <row r="162" spans="2:58">
      <c r="B162" s="247" t="s">
        <v>274</v>
      </c>
      <c r="AL162" s="2"/>
      <c r="AQ162" s="2"/>
      <c r="BF162" s="2"/>
    </row>
    <row r="163" spans="2:58">
      <c r="B163" s="247" t="s">
        <v>275</v>
      </c>
      <c r="AL163" s="2"/>
      <c r="AQ163" s="2"/>
      <c r="BF163" s="2"/>
    </row>
    <row r="164" spans="2:58">
      <c r="B164" s="247" t="s">
        <v>276</v>
      </c>
      <c r="AL164" s="2"/>
      <c r="AQ164" s="2"/>
      <c r="BF164" s="2"/>
    </row>
    <row r="165" spans="2:58">
      <c r="B165" s="247" t="s">
        <v>277</v>
      </c>
      <c r="AL165" s="2"/>
      <c r="AQ165" s="2"/>
      <c r="BF165" s="2"/>
    </row>
    <row r="166" spans="2:58">
      <c r="B166" s="247" t="s">
        <v>278</v>
      </c>
      <c r="AL166" s="2"/>
      <c r="AQ166" s="2"/>
      <c r="BF166" s="2"/>
    </row>
    <row r="167" spans="2:58">
      <c r="B167" s="247" t="s">
        <v>279</v>
      </c>
      <c r="AL167" s="2"/>
      <c r="AQ167" s="2"/>
      <c r="BF167" s="2"/>
    </row>
    <row r="168" spans="2:58">
      <c r="B168" s="247" t="s">
        <v>280</v>
      </c>
      <c r="AL168" s="2"/>
      <c r="AQ168" s="2"/>
      <c r="BF168" s="2"/>
    </row>
    <row r="169" spans="2:58">
      <c r="B169" s="247" t="s">
        <v>281</v>
      </c>
      <c r="AL169" s="2"/>
      <c r="AQ169" s="2"/>
      <c r="BF169" s="2"/>
    </row>
    <row r="170" spans="2:58">
      <c r="B170" s="247" t="s">
        <v>282</v>
      </c>
      <c r="AL170" s="2"/>
      <c r="AQ170" s="2"/>
      <c r="BF170" s="2"/>
    </row>
    <row r="171" spans="2:58">
      <c r="B171" s="247" t="s">
        <v>283</v>
      </c>
      <c r="AL171" s="2"/>
      <c r="AQ171" s="2"/>
      <c r="BF171" s="2"/>
    </row>
    <row r="172" spans="2:58">
      <c r="B172" s="247" t="s">
        <v>284</v>
      </c>
      <c r="AL172" s="2"/>
      <c r="AQ172" s="2"/>
      <c r="BF172" s="2"/>
    </row>
    <row r="173" spans="2:58">
      <c r="B173" s="247" t="s">
        <v>285</v>
      </c>
      <c r="AL173" s="2"/>
      <c r="AQ173" s="2"/>
      <c r="BF173" s="2"/>
    </row>
    <row r="174" spans="2:58">
      <c r="B174" s="247" t="s">
        <v>286</v>
      </c>
      <c r="AL174" s="2"/>
      <c r="AQ174" s="2"/>
      <c r="BF174" s="2"/>
    </row>
    <row r="175" spans="2:58">
      <c r="B175" s="247" t="s">
        <v>287</v>
      </c>
      <c r="AL175" s="2"/>
      <c r="AQ175" s="2"/>
      <c r="BF175" s="2"/>
    </row>
    <row r="176" spans="2:58">
      <c r="B176" s="247" t="s">
        <v>288</v>
      </c>
      <c r="AL176" s="2"/>
      <c r="AQ176" s="2"/>
      <c r="BF176" s="2"/>
    </row>
    <row r="177" spans="2:58">
      <c r="B177" s="247" t="s">
        <v>289</v>
      </c>
      <c r="AL177" s="2"/>
      <c r="AQ177" s="2"/>
      <c r="BF177" s="2"/>
    </row>
    <row r="178" spans="2:58">
      <c r="B178" s="247" t="s">
        <v>290</v>
      </c>
      <c r="AL178" s="2"/>
      <c r="AQ178" s="2"/>
      <c r="BF178" s="2"/>
    </row>
    <row r="179" spans="2:58">
      <c r="B179" s="247" t="s">
        <v>291</v>
      </c>
      <c r="AL179" s="2"/>
      <c r="AQ179" s="2"/>
      <c r="BF179" s="2"/>
    </row>
    <row r="180" spans="2:58">
      <c r="B180" s="247" t="s">
        <v>292</v>
      </c>
      <c r="AL180" s="2"/>
      <c r="AQ180" s="2"/>
      <c r="BF180" s="2"/>
    </row>
    <row r="181" spans="2:58">
      <c r="B181" s="247" t="s">
        <v>293</v>
      </c>
      <c r="AL181" s="2"/>
      <c r="AQ181" s="2"/>
      <c r="BF181" s="2"/>
    </row>
    <row r="182" spans="2:58">
      <c r="B182" s="247" t="s">
        <v>294</v>
      </c>
      <c r="AL182" s="2"/>
      <c r="AQ182" s="2"/>
      <c r="BF182" s="2"/>
    </row>
    <row r="183" spans="2:58">
      <c r="B183" s="247" t="s">
        <v>295</v>
      </c>
      <c r="AL183" s="2"/>
      <c r="AQ183" s="2"/>
      <c r="BF183" s="2"/>
    </row>
    <row r="184" spans="2:58">
      <c r="B184" s="247" t="s">
        <v>296</v>
      </c>
      <c r="AL184" s="2"/>
      <c r="AQ184" s="2"/>
      <c r="BF184" s="2"/>
    </row>
    <row r="185" spans="2:58">
      <c r="B185" s="247" t="s">
        <v>297</v>
      </c>
      <c r="AL185" s="2"/>
      <c r="AQ185" s="2"/>
      <c r="BF185" s="2"/>
    </row>
    <row r="186" spans="2:58">
      <c r="B186" s="247" t="s">
        <v>298</v>
      </c>
      <c r="AL186" s="2"/>
      <c r="AQ186" s="2"/>
      <c r="BF186" s="2"/>
    </row>
    <row r="187" spans="2:58">
      <c r="B187" s="247" t="s">
        <v>299</v>
      </c>
      <c r="AL187" s="2"/>
      <c r="AQ187" s="2"/>
      <c r="BF187" s="2"/>
    </row>
    <row r="188" spans="2:58">
      <c r="B188" s="247" t="s">
        <v>300</v>
      </c>
      <c r="AL188" s="2"/>
      <c r="AQ188" s="2"/>
      <c r="BF188" s="2"/>
    </row>
    <row r="189" spans="2:58">
      <c r="B189" s="247" t="s">
        <v>301</v>
      </c>
      <c r="AL189" s="2"/>
      <c r="AQ189" s="2"/>
      <c r="BF189" s="2"/>
    </row>
    <row r="190" spans="2:58">
      <c r="B190" s="247" t="s">
        <v>302</v>
      </c>
      <c r="AL190" s="2"/>
      <c r="AQ190" s="2"/>
      <c r="BF190" s="2"/>
    </row>
    <row r="191" spans="2:58">
      <c r="B191" s="247" t="s">
        <v>303</v>
      </c>
      <c r="AL191" s="2"/>
      <c r="AQ191" s="2"/>
      <c r="BF191" s="2"/>
    </row>
    <row r="192" spans="2:58">
      <c r="B192" s="247" t="s">
        <v>304</v>
      </c>
      <c r="AL192" s="2"/>
      <c r="AQ192" s="2"/>
      <c r="BF192" s="2"/>
    </row>
    <row r="193" spans="38:58">
      <c r="AL193" s="2"/>
      <c r="AQ193" s="2"/>
      <c r="BF193" s="2"/>
    </row>
    <row r="194" spans="38:58">
      <c r="AL194" s="2"/>
      <c r="AQ194" s="2"/>
      <c r="BF194" s="2"/>
    </row>
    <row r="195" spans="38:58">
      <c r="BF195" s="2"/>
    </row>
    <row r="196" spans="38:58">
      <c r="BF196" s="2"/>
    </row>
    <row r="197" spans="38:58">
      <c r="BF197" s="2"/>
    </row>
    <row r="198" spans="38:58">
      <c r="BF198" s="2"/>
    </row>
    <row r="199" spans="38:58">
      <c r="BF199" s="2"/>
    </row>
    <row r="200" spans="38:58">
      <c r="BF200" s="2"/>
    </row>
    <row r="201" spans="38:58">
      <c r="BF201" s="2"/>
    </row>
    <row r="202" spans="38:58">
      <c r="BF202" s="2"/>
    </row>
    <row r="203" spans="38:58">
      <c r="BF203" s="2"/>
    </row>
    <row r="204" spans="38:58">
      <c r="BF204" s="2"/>
    </row>
    <row r="205" spans="38:58">
      <c r="BF205" s="2"/>
    </row>
    <row r="206" spans="38:58">
      <c r="BF206" s="2"/>
    </row>
    <row r="207" spans="38:58">
      <c r="BF207" s="2"/>
    </row>
    <row r="208" spans="38:58">
      <c r="BF208" s="2"/>
    </row>
    <row r="209" spans="58:58">
      <c r="BF209" s="2"/>
    </row>
    <row r="210" spans="58:58">
      <c r="BF210" s="2"/>
    </row>
    <row r="211" spans="58:58">
      <c r="BF211" s="2"/>
    </row>
    <row r="212" spans="58:58">
      <c r="BF212" s="2"/>
    </row>
    <row r="213" spans="58:58">
      <c r="BF213" s="2"/>
    </row>
    <row r="214" spans="58:58">
      <c r="BF214" s="2"/>
    </row>
    <row r="215" spans="58:58">
      <c r="BF215" s="2"/>
    </row>
    <row r="216" spans="58:58">
      <c r="BF216" s="2"/>
    </row>
    <row r="217" spans="58:58">
      <c r="BF217" s="2"/>
    </row>
    <row r="218" spans="58:58">
      <c r="BF218" s="2"/>
    </row>
    <row r="219" spans="58:58">
      <c r="BF219" s="2"/>
    </row>
    <row r="220" spans="58:58">
      <c r="BF220" s="2"/>
    </row>
    <row r="221" spans="58:58">
      <c r="BF221" s="2"/>
    </row>
    <row r="222" spans="58:58">
      <c r="BF222" s="2"/>
    </row>
    <row r="223" spans="58:58">
      <c r="BF223" s="2"/>
    </row>
    <row r="224" spans="58:58">
      <c r="BF224" s="2"/>
    </row>
    <row r="225" spans="58:58">
      <c r="BF225" s="2"/>
    </row>
    <row r="226" spans="58:58">
      <c r="BF226" s="2"/>
    </row>
    <row r="227" spans="58:58">
      <c r="BF227" s="2"/>
    </row>
    <row r="228" spans="58:58">
      <c r="BF228" s="2"/>
    </row>
    <row r="229" spans="58:58">
      <c r="BF229" s="2"/>
    </row>
    <row r="230" spans="58:58">
      <c r="BF230" s="2"/>
    </row>
    <row r="231" spans="58:58">
      <c r="BF231" s="2"/>
    </row>
    <row r="232" spans="58:58">
      <c r="BF232" s="2"/>
    </row>
    <row r="233" spans="58:58">
      <c r="BF233" s="2"/>
    </row>
    <row r="234" spans="58:58">
      <c r="BF234" s="2"/>
    </row>
    <row r="235" spans="58:58">
      <c r="BF235" s="2"/>
    </row>
    <row r="236" spans="58:58">
      <c r="BF236" s="2"/>
    </row>
    <row r="237" spans="58:58">
      <c r="BF237" s="2"/>
    </row>
    <row r="238" spans="58:58">
      <c r="BF238" s="2"/>
    </row>
    <row r="239" spans="58:58">
      <c r="BF239" s="2"/>
    </row>
    <row r="240" spans="58:58">
      <c r="BF240" s="2"/>
    </row>
    <row r="241" spans="58:58">
      <c r="BF241" s="2"/>
    </row>
    <row r="242" spans="58:58">
      <c r="BF242" s="2"/>
    </row>
    <row r="243" spans="58:58">
      <c r="BF243" s="2"/>
    </row>
    <row r="244" spans="58:58">
      <c r="BF244" s="2"/>
    </row>
    <row r="245" spans="58:58">
      <c r="BF245" s="2"/>
    </row>
    <row r="246" spans="58:58">
      <c r="BF246" s="2"/>
    </row>
    <row r="247" spans="58:58">
      <c r="BF247" s="2"/>
    </row>
    <row r="248" spans="58:58">
      <c r="BF248" s="2"/>
    </row>
    <row r="249" spans="58:58">
      <c r="BF249" s="2"/>
    </row>
    <row r="250" spans="58:58">
      <c r="BF250" s="2"/>
    </row>
    <row r="251" spans="58:58">
      <c r="BF251" s="2"/>
    </row>
    <row r="252" spans="58:58">
      <c r="BF252" s="2"/>
    </row>
    <row r="253" spans="58:58">
      <c r="BF253" s="2"/>
    </row>
    <row r="254" spans="58:58">
      <c r="BF254" s="2"/>
    </row>
    <row r="255" spans="58:58">
      <c r="BF255" s="2"/>
    </row>
    <row r="256" spans="58:58">
      <c r="BF256" s="2"/>
    </row>
    <row r="257" spans="58:58">
      <c r="BF257" s="2"/>
    </row>
    <row r="258" spans="58:58">
      <c r="BF258" s="2"/>
    </row>
    <row r="259" spans="58:58">
      <c r="BF259" s="2"/>
    </row>
    <row r="260" spans="58:58">
      <c r="BF260" s="2"/>
    </row>
    <row r="261" spans="58:58">
      <c r="BF261" s="2"/>
    </row>
    <row r="262" spans="58:58">
      <c r="BF262" s="2"/>
    </row>
    <row r="263" spans="58:58">
      <c r="BF263" s="2"/>
    </row>
    <row r="264" spans="58:58">
      <c r="BF264" s="2"/>
    </row>
    <row r="265" spans="58:58">
      <c r="BF265" s="2"/>
    </row>
    <row r="266" spans="58:58">
      <c r="BF266" s="2"/>
    </row>
    <row r="267" spans="58:58">
      <c r="BF267" s="2"/>
    </row>
    <row r="268" spans="58:58">
      <c r="BF268" s="2"/>
    </row>
    <row r="269" spans="58:58">
      <c r="BF269" s="2"/>
    </row>
    <row r="270" spans="58:58">
      <c r="BF270" s="2"/>
    </row>
    <row r="271" spans="58:58">
      <c r="BF271" s="2"/>
    </row>
    <row r="272" spans="58:58">
      <c r="BF272" s="2"/>
    </row>
    <row r="273" spans="58:58">
      <c r="BF273" s="2"/>
    </row>
    <row r="274" spans="58:58">
      <c r="BF274" s="2"/>
    </row>
    <row r="275" spans="58:58">
      <c r="BF275" s="2"/>
    </row>
    <row r="276" spans="58:58">
      <c r="BF276" s="2"/>
    </row>
    <row r="277" spans="58:58">
      <c r="BF277" s="2"/>
    </row>
    <row r="278" spans="58:58">
      <c r="BF278" s="2"/>
    </row>
    <row r="279" spans="58:58">
      <c r="BF279" s="2"/>
    </row>
    <row r="280" spans="58:58">
      <c r="BF280" s="2"/>
    </row>
    <row r="281" spans="58:58">
      <c r="BF281" s="2"/>
    </row>
    <row r="282" spans="58:58">
      <c r="BF282" s="2"/>
    </row>
    <row r="283" spans="58:58">
      <c r="BF283" s="2"/>
    </row>
    <row r="284" spans="58:58">
      <c r="BF284" s="2"/>
    </row>
    <row r="285" spans="58:58">
      <c r="BF285" s="2"/>
    </row>
    <row r="286" spans="58:58">
      <c r="BF286" s="2"/>
    </row>
    <row r="287" spans="58:58">
      <c r="BF287" s="2"/>
    </row>
    <row r="288" spans="58:58">
      <c r="BF288" s="2"/>
    </row>
    <row r="289" spans="58:58">
      <c r="BF289" s="2"/>
    </row>
    <row r="290" spans="58:58">
      <c r="BF290" s="2"/>
    </row>
    <row r="291" spans="58:58">
      <c r="BF291" s="2"/>
    </row>
    <row r="292" spans="58:58">
      <c r="BF292" s="2"/>
    </row>
    <row r="293" spans="58:58">
      <c r="BF293" s="2"/>
    </row>
    <row r="294" spans="58:58">
      <c r="BF294" s="2"/>
    </row>
    <row r="295" spans="58:58">
      <c r="BF295" s="2"/>
    </row>
    <row r="296" spans="58:58">
      <c r="BF296" s="2"/>
    </row>
    <row r="297" spans="58:58">
      <c r="BF297" s="2"/>
    </row>
    <row r="298" spans="58:58">
      <c r="BF298" s="2"/>
    </row>
    <row r="299" spans="58:58">
      <c r="BF299" s="2"/>
    </row>
    <row r="300" spans="58:58">
      <c r="BF300" s="2"/>
    </row>
    <row r="301" spans="58:58">
      <c r="BF301" s="2"/>
    </row>
    <row r="302" spans="58:58">
      <c r="BF302" s="2"/>
    </row>
    <row r="303" spans="58:58">
      <c r="BF303" s="2"/>
    </row>
    <row r="304" spans="58:58">
      <c r="BF304" s="2"/>
    </row>
    <row r="305" spans="58:58">
      <c r="BF305" s="2"/>
    </row>
    <row r="306" spans="58:58">
      <c r="BF306" s="2"/>
    </row>
    <row r="307" spans="58:58">
      <c r="BF307" s="2"/>
    </row>
    <row r="308" spans="58:58">
      <c r="BF308" s="2"/>
    </row>
    <row r="309" spans="58:58">
      <c r="BF309" s="2"/>
    </row>
    <row r="310" spans="58:58">
      <c r="BF310" s="2"/>
    </row>
    <row r="311" spans="58:58">
      <c r="BF311" s="2"/>
    </row>
    <row r="312" spans="58:58">
      <c r="BF312" s="2"/>
    </row>
    <row r="313" spans="58:58">
      <c r="BF313" s="2"/>
    </row>
    <row r="314" spans="58:58">
      <c r="BF314" s="2"/>
    </row>
    <row r="315" spans="58:58">
      <c r="BF315" s="2"/>
    </row>
    <row r="316" spans="58:58">
      <c r="BF316" s="2"/>
    </row>
    <row r="317" spans="58:58">
      <c r="BF317" s="2"/>
    </row>
    <row r="318" spans="58:58">
      <c r="BF318" s="2"/>
    </row>
    <row r="319" spans="58:58">
      <c r="BF319" s="2"/>
    </row>
    <row r="320" spans="58:58">
      <c r="BF320" s="2"/>
    </row>
    <row r="321" spans="58:58">
      <c r="BF321" s="2"/>
    </row>
    <row r="322" spans="58:58">
      <c r="BF322" s="2"/>
    </row>
    <row r="323" spans="58:58">
      <c r="BF323" s="2"/>
    </row>
    <row r="324" spans="58:58">
      <c r="BF324" s="2"/>
    </row>
  </sheetData>
  <mergeCells count="3">
    <mergeCell ref="A12:A17"/>
    <mergeCell ref="A18:A29"/>
    <mergeCell ref="A34:A41"/>
  </mergeCells>
  <phoneticPr fontId="36" type="noConversion"/>
  <dataValidations count="1">
    <dataValidation type="list" allowBlank="1" showInputMessage="1" showErrorMessage="1" sqref="B12:B16" xr:uid="{BEF069F2-C9B6-4B23-887C-B7CD126763DC}">
      <formula1>$B$120:$B$192</formula1>
    </dataValidation>
  </dataValidations>
  <hyperlinks>
    <hyperlink ref="B47" r:id="rId1" xr:uid="{88AA5EB7-6F79-45FA-A686-B416EBBED2C9}"/>
    <hyperlink ref="B50" r:id="rId2" xr:uid="{1B069157-7530-4A77-8D84-97FA9ABD917E}"/>
  </hyperlinks>
  <pageMargins left="0.7" right="0.7" top="0.75" bottom="0.75" header="0.3" footer="0.3"/>
  <pageSetup paperSize="9" orientation="portrait" r:id="rId3"/>
  <headerFooter>
    <oddHeader>&amp;C&amp;G</oddHeader>
  </headerFooter>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4"/>
  <sheetViews>
    <sheetView zoomScale="85" zoomScaleNormal="85" workbookViewId="0"/>
  </sheetViews>
  <sheetFormatPr defaultRowHeight="14.45"/>
  <cols>
    <col min="1" max="1" width="5.85546875" customWidth="1"/>
    <col min="2" max="2" width="64.85546875" customWidth="1"/>
  </cols>
  <sheetData>
    <row r="1" spans="1:1" s="86" customFormat="1" ht="19.5">
      <c r="A1" s="86" t="s">
        <v>178</v>
      </c>
    </row>
    <row r="2" spans="1:1" s="86" customFormat="1" ht="19.5">
      <c r="A2" s="86" t="s">
        <v>1</v>
      </c>
    </row>
    <row r="3" spans="1:1" s="86" customFormat="1" ht="19.5">
      <c r="A3" s="135" t="s">
        <v>305</v>
      </c>
    </row>
    <row r="4" spans="1:1" s="86" customFormat="1" ht="19.5">
      <c r="A4" s="135" t="s">
        <v>306</v>
      </c>
    </row>
  </sheetData>
  <pageMargins left="0.7" right="0.7" top="0.75" bottom="0.75" header="0.3" footer="0.3"/>
  <pageSetup paperSize="9"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CAF5-78EF-48E1-B5FD-B2EE564357D8}">
  <dimension ref="A1:BL258"/>
  <sheetViews>
    <sheetView tabSelected="1" zoomScale="80" zoomScaleNormal="80" workbookViewId="0">
      <selection activeCell="E18" sqref="E18"/>
    </sheetView>
  </sheetViews>
  <sheetFormatPr defaultColWidth="9.140625" defaultRowHeight="15.95" outlineLevelRow="1"/>
  <cols>
    <col min="1" max="1" width="11.140625" style="2" customWidth="1"/>
    <col min="2" max="2" width="37" style="2" customWidth="1"/>
    <col min="3" max="3" width="31.140625" style="2"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307</v>
      </c>
      <c r="C6" s="3"/>
      <c r="D6" s="3"/>
      <c r="E6" s="3"/>
      <c r="F6" s="3"/>
      <c r="G6" s="3"/>
      <c r="H6" s="3"/>
      <c r="I6" s="3"/>
      <c r="J6" s="3"/>
    </row>
    <row r="7" spans="1:64" ht="16.5" thickBot="1"/>
    <row r="8" spans="1:64" ht="32.1">
      <c r="B8" s="25" t="s">
        <v>308</v>
      </c>
      <c r="C8" s="26" t="s">
        <v>309</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-2.6905664649755361E-3</v>
      </c>
      <c r="E9" s="47"/>
      <c r="H9" s="7"/>
      <c r="T9" s="11"/>
    </row>
    <row r="10" spans="1:64">
      <c r="B10" s="27">
        <v>20</v>
      </c>
      <c r="C10" s="24">
        <f>X87</f>
        <v>-3.9365571931952699E-3</v>
      </c>
    </row>
    <row r="11" spans="1:64">
      <c r="B11" s="27">
        <v>30</v>
      </c>
      <c r="C11" s="24">
        <f>AH87</f>
        <v>-4.6842134861458584E-3</v>
      </c>
    </row>
    <row r="12" spans="1:64">
      <c r="B12" s="27">
        <v>45</v>
      </c>
      <c r="C12" s="24">
        <f>AW87</f>
        <v>-5.2733071054322329E-3</v>
      </c>
    </row>
    <row r="13" spans="1:64">
      <c r="B13" s="153">
        <v>48</v>
      </c>
      <c r="C13" s="24">
        <f>BL87</f>
        <v>-5.2979270675903439E-3</v>
      </c>
    </row>
    <row r="14" spans="1:64">
      <c r="B14" s="28"/>
      <c r="C14" s="24"/>
    </row>
    <row r="15" spans="1:64" ht="17.100000000000001" thickBot="1">
      <c r="B15" s="161" t="s">
        <v>310</v>
      </c>
      <c r="C15" s="155">
        <v>2024</v>
      </c>
      <c r="E15" s="4" t="s">
        <v>180</v>
      </c>
      <c r="F15" s="5"/>
      <c r="G15" s="5"/>
      <c r="H15" s="5"/>
      <c r="I15" s="5"/>
      <c r="J15" s="4" t="s">
        <v>181</v>
      </c>
      <c r="K15" s="5"/>
      <c r="L15" s="5"/>
      <c r="M15" s="5"/>
      <c r="N15" s="5"/>
      <c r="O15" s="4" t="s">
        <v>182</v>
      </c>
      <c r="P15" s="5"/>
      <c r="Q15" s="5"/>
      <c r="R15" s="5"/>
      <c r="S15" s="5"/>
      <c r="T15" s="4" t="s">
        <v>183</v>
      </c>
      <c r="U15" s="5"/>
      <c r="V15" s="5"/>
      <c r="W15" s="5"/>
      <c r="X15" s="5"/>
      <c r="Y15" s="4" t="s">
        <v>184</v>
      </c>
      <c r="Z15" s="5"/>
      <c r="AA15" s="5"/>
      <c r="AB15" s="5"/>
      <c r="AC15" s="6"/>
      <c r="AD15" s="4" t="s">
        <v>185</v>
      </c>
      <c r="AE15" s="5"/>
      <c r="AF15" s="5"/>
      <c r="AG15" s="5"/>
      <c r="AH15" s="6"/>
      <c r="AI15" s="4" t="s">
        <v>186</v>
      </c>
      <c r="AJ15" s="5"/>
      <c r="AK15" s="5"/>
      <c r="AL15" s="5"/>
      <c r="AM15" s="6"/>
      <c r="AN15" s="4" t="s">
        <v>187</v>
      </c>
      <c r="AO15" s="5"/>
      <c r="AP15" s="5"/>
      <c r="AQ15" s="5"/>
      <c r="AR15" s="6"/>
      <c r="AS15" s="4" t="s">
        <v>188</v>
      </c>
      <c r="AT15" s="5"/>
      <c r="AU15" s="5"/>
      <c r="AV15" s="5"/>
      <c r="AW15" s="6"/>
      <c r="AX15" s="4" t="s">
        <v>189</v>
      </c>
      <c r="AY15" s="5"/>
      <c r="AZ15" s="5"/>
      <c r="BA15" s="5"/>
      <c r="BB15" s="6"/>
      <c r="BC15" s="4" t="s">
        <v>190</v>
      </c>
      <c r="BD15" s="5"/>
      <c r="BE15" s="5"/>
      <c r="BF15" s="5"/>
      <c r="BG15" s="6"/>
      <c r="BH15" s="4" t="s">
        <v>191</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192</v>
      </c>
      <c r="D17" s="2" t="s">
        <v>193</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194</v>
      </c>
      <c r="B18" s="38" t="s">
        <v>199</v>
      </c>
      <c r="C18" s="206" t="str">
        <f>'Option summary'!A14</f>
        <v>Install LV 95sqmm cable</v>
      </c>
      <c r="D18" s="38" t="s">
        <v>197</v>
      </c>
      <c r="E18" s="39">
        <f>-(Workings!C8/1000000)</f>
        <v>-5.6154399999999993E-3</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199</v>
      </c>
      <c r="C19" s="157" t="s">
        <v>196</v>
      </c>
      <c r="D19" s="38" t="s">
        <v>197</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199</v>
      </c>
      <c r="C20" s="157" t="s">
        <v>196</v>
      </c>
      <c r="D20" s="38" t="s">
        <v>197</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199</v>
      </c>
      <c r="C21" s="157" t="s">
        <v>196</v>
      </c>
      <c r="D21" s="38" t="s">
        <v>197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199</v>
      </c>
      <c r="C22" s="157" t="s">
        <v>196</v>
      </c>
      <c r="D22" s="38" t="s">
        <v>197</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200</v>
      </c>
      <c r="C23" s="65"/>
      <c r="D23" s="63" t="s">
        <v>197</v>
      </c>
      <c r="E23" s="37">
        <f>SUM(E18:E22)</f>
        <v>-5.6154399999999993E-3</v>
      </c>
      <c r="F23" s="37">
        <f t="shared" ref="F23:AA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ref="AB23" si="1">SUM(AB18:AB22)</f>
        <v>0</v>
      </c>
      <c r="AC23" s="37">
        <f t="shared" ref="AC23" si="2">SUM(AC18:AC22)</f>
        <v>0</v>
      </c>
      <c r="AD23" s="37">
        <f t="shared" ref="AD23:BB23" si="3">SUM(AD18:AD22)</f>
        <v>0</v>
      </c>
      <c r="AE23" s="37">
        <f t="shared" si="3"/>
        <v>0</v>
      </c>
      <c r="AF23" s="37">
        <f t="shared" si="3"/>
        <v>0</v>
      </c>
      <c r="AG23" s="37">
        <f t="shared" si="3"/>
        <v>0</v>
      </c>
      <c r="AH23" s="37">
        <f t="shared" si="3"/>
        <v>0</v>
      </c>
      <c r="AI23" s="37">
        <f t="shared" si="3"/>
        <v>0</v>
      </c>
      <c r="AJ23" s="37">
        <f t="shared" si="3"/>
        <v>0</v>
      </c>
      <c r="AK23" s="37">
        <f t="shared" si="3"/>
        <v>0</v>
      </c>
      <c r="AL23" s="37">
        <f t="shared" si="3"/>
        <v>0</v>
      </c>
      <c r="AM23" s="37">
        <f t="shared" si="3"/>
        <v>0</v>
      </c>
      <c r="AN23" s="37">
        <f t="shared" si="3"/>
        <v>0</v>
      </c>
      <c r="AO23" s="37">
        <f t="shared" si="3"/>
        <v>0</v>
      </c>
      <c r="AP23" s="37">
        <f t="shared" si="3"/>
        <v>0</v>
      </c>
      <c r="AQ23" s="37">
        <f t="shared" si="3"/>
        <v>0</v>
      </c>
      <c r="AR23" s="37">
        <f t="shared" si="3"/>
        <v>0</v>
      </c>
      <c r="AS23" s="37">
        <f t="shared" si="3"/>
        <v>0</v>
      </c>
      <c r="AT23" s="37">
        <f t="shared" si="3"/>
        <v>0</v>
      </c>
      <c r="AU23" s="37">
        <f t="shared" si="3"/>
        <v>0</v>
      </c>
      <c r="AV23" s="37">
        <f t="shared" si="3"/>
        <v>0</v>
      </c>
      <c r="AW23" s="37">
        <f t="shared" si="3"/>
        <v>0</v>
      </c>
      <c r="AX23" s="37">
        <f t="shared" si="3"/>
        <v>0</v>
      </c>
      <c r="AY23" s="37">
        <f t="shared" si="3"/>
        <v>0</v>
      </c>
      <c r="AZ23" s="37">
        <f t="shared" si="3"/>
        <v>0</v>
      </c>
      <c r="BA23" s="37">
        <f t="shared" si="3"/>
        <v>0</v>
      </c>
      <c r="BB23" s="37">
        <f t="shared" si="3"/>
        <v>0</v>
      </c>
      <c r="BC23" s="37">
        <f t="shared" ref="BC23:BL23" si="4">SUM(BC18:BC22)</f>
        <v>0</v>
      </c>
      <c r="BD23" s="37">
        <f t="shared" si="4"/>
        <v>0</v>
      </c>
      <c r="BE23" s="37">
        <f t="shared" si="4"/>
        <v>0</v>
      </c>
      <c r="BF23" s="37">
        <f t="shared" si="4"/>
        <v>0</v>
      </c>
      <c r="BG23" s="37">
        <f t="shared" si="4"/>
        <v>0</v>
      </c>
      <c r="BH23" s="37">
        <f t="shared" si="4"/>
        <v>0</v>
      </c>
      <c r="BI23" s="37">
        <f t="shared" si="4"/>
        <v>0</v>
      </c>
      <c r="BJ23" s="37">
        <f t="shared" si="4"/>
        <v>0</v>
      </c>
      <c r="BK23" s="37">
        <f t="shared" si="4"/>
        <v>0</v>
      </c>
      <c r="BL23" s="37">
        <f t="shared" si="4"/>
        <v>0</v>
      </c>
    </row>
    <row r="24" spans="1:64">
      <c r="A24" s="259" t="s">
        <v>311</v>
      </c>
      <c r="B24" s="38" t="s">
        <v>195</v>
      </c>
      <c r="C24" s="7"/>
      <c r="D24" s="2" t="s">
        <v>197</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198</v>
      </c>
      <c r="C25" s="7"/>
      <c r="D25" s="2" t="s">
        <v>197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199</v>
      </c>
      <c r="C26" s="157" t="s">
        <v>196</v>
      </c>
      <c r="D26" s="2" t="s">
        <v>197</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199</v>
      </c>
      <c r="C27" s="157" t="s">
        <v>196</v>
      </c>
      <c r="D27" s="2" t="s">
        <v>197</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199</v>
      </c>
      <c r="C28" s="157" t="s">
        <v>196</v>
      </c>
      <c r="D28" s="2" t="s">
        <v>197</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199</v>
      </c>
      <c r="C29" s="157" t="s">
        <v>196</v>
      </c>
      <c r="D29" s="2" t="s">
        <v>197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312</v>
      </c>
      <c r="C30" s="7"/>
      <c r="D30" s="2" t="s">
        <v>197</v>
      </c>
      <c r="E30" s="42">
        <f>SUM(E24:E29)</f>
        <v>0</v>
      </c>
      <c r="F30" s="42">
        <f t="shared" ref="F30:BK30" si="5">SUM(F24:F29)</f>
        <v>0</v>
      </c>
      <c r="G30" s="42">
        <f t="shared" si="5"/>
        <v>0</v>
      </c>
      <c r="H30" s="42">
        <f t="shared" si="5"/>
        <v>0</v>
      </c>
      <c r="I30" s="42">
        <f t="shared" si="5"/>
        <v>0</v>
      </c>
      <c r="J30" s="42">
        <f t="shared" si="5"/>
        <v>0</v>
      </c>
      <c r="K30" s="42">
        <f t="shared" si="5"/>
        <v>0</v>
      </c>
      <c r="L30" s="42">
        <f t="shared" si="5"/>
        <v>0</v>
      </c>
      <c r="M30" s="42">
        <f t="shared" si="5"/>
        <v>0</v>
      </c>
      <c r="N30" s="42">
        <f t="shared" si="5"/>
        <v>0</v>
      </c>
      <c r="O30" s="42">
        <f t="shared" si="5"/>
        <v>0</v>
      </c>
      <c r="P30" s="42">
        <f t="shared" si="5"/>
        <v>0</v>
      </c>
      <c r="Q30" s="42">
        <f t="shared" si="5"/>
        <v>0</v>
      </c>
      <c r="R30" s="42">
        <f t="shared" si="5"/>
        <v>0</v>
      </c>
      <c r="S30" s="42">
        <f t="shared" si="5"/>
        <v>0</v>
      </c>
      <c r="T30" s="42">
        <f t="shared" si="5"/>
        <v>0</v>
      </c>
      <c r="U30" s="42">
        <f t="shared" si="5"/>
        <v>0</v>
      </c>
      <c r="V30" s="42">
        <f t="shared" si="5"/>
        <v>0</v>
      </c>
      <c r="W30" s="42">
        <f t="shared" si="5"/>
        <v>0</v>
      </c>
      <c r="X30" s="42">
        <f t="shared" si="5"/>
        <v>0</v>
      </c>
      <c r="Y30" s="42">
        <f t="shared" si="5"/>
        <v>0</v>
      </c>
      <c r="Z30" s="42">
        <f t="shared" si="5"/>
        <v>0</v>
      </c>
      <c r="AA30" s="42">
        <f t="shared" si="5"/>
        <v>0</v>
      </c>
      <c r="AB30" s="42">
        <f t="shared" si="5"/>
        <v>0</v>
      </c>
      <c r="AC30" s="42">
        <f t="shared" si="5"/>
        <v>0</v>
      </c>
      <c r="AD30" s="42">
        <f t="shared" si="5"/>
        <v>0</v>
      </c>
      <c r="AE30" s="42">
        <f t="shared" si="5"/>
        <v>0</v>
      </c>
      <c r="AF30" s="42">
        <f t="shared" si="5"/>
        <v>0</v>
      </c>
      <c r="AG30" s="42">
        <f t="shared" si="5"/>
        <v>0</v>
      </c>
      <c r="AH30" s="42">
        <f t="shared" si="5"/>
        <v>0</v>
      </c>
      <c r="AI30" s="42">
        <f t="shared" si="5"/>
        <v>0</v>
      </c>
      <c r="AJ30" s="42">
        <f t="shared" si="5"/>
        <v>0</v>
      </c>
      <c r="AK30" s="42">
        <f t="shared" si="5"/>
        <v>0</v>
      </c>
      <c r="AL30" s="42">
        <f t="shared" si="5"/>
        <v>0</v>
      </c>
      <c r="AM30" s="42">
        <f t="shared" si="5"/>
        <v>0</v>
      </c>
      <c r="AN30" s="42">
        <f t="shared" si="5"/>
        <v>0</v>
      </c>
      <c r="AO30" s="42">
        <f t="shared" si="5"/>
        <v>0</v>
      </c>
      <c r="AP30" s="42">
        <f t="shared" si="5"/>
        <v>0</v>
      </c>
      <c r="AQ30" s="42">
        <f t="shared" ref="AQ30" si="6">SUM(AQ24:AQ29)</f>
        <v>0</v>
      </c>
      <c r="AR30" s="42">
        <f t="shared" si="5"/>
        <v>0</v>
      </c>
      <c r="AS30" s="42">
        <f t="shared" si="5"/>
        <v>0</v>
      </c>
      <c r="AT30" s="42">
        <f t="shared" si="5"/>
        <v>0</v>
      </c>
      <c r="AU30" s="42">
        <f t="shared" si="5"/>
        <v>0</v>
      </c>
      <c r="AV30" s="42">
        <f t="shared" ref="AV30" si="7">SUM(AV24:AV29)</f>
        <v>0</v>
      </c>
      <c r="AW30" s="42">
        <f t="shared" si="5"/>
        <v>0</v>
      </c>
      <c r="AX30" s="42">
        <f t="shared" si="5"/>
        <v>0</v>
      </c>
      <c r="AY30" s="42">
        <f t="shared" si="5"/>
        <v>0</v>
      </c>
      <c r="AZ30" s="42">
        <f t="shared" ref="AZ30" si="8">SUM(AZ24:AZ29)</f>
        <v>0</v>
      </c>
      <c r="BA30" s="42">
        <f t="shared" si="5"/>
        <v>0</v>
      </c>
      <c r="BB30" s="42">
        <f t="shared" si="5"/>
        <v>0</v>
      </c>
      <c r="BC30" s="42">
        <f t="shared" si="5"/>
        <v>0</v>
      </c>
      <c r="BD30" s="42">
        <f t="shared" si="5"/>
        <v>0</v>
      </c>
      <c r="BE30" s="42">
        <f t="shared" ref="BE30" si="9">SUM(BE24:BE29)</f>
        <v>0</v>
      </c>
      <c r="BF30" s="42">
        <f t="shared" si="5"/>
        <v>0</v>
      </c>
      <c r="BG30" s="42">
        <f t="shared" si="5"/>
        <v>0</v>
      </c>
      <c r="BH30" s="42">
        <f t="shared" si="5"/>
        <v>0</v>
      </c>
      <c r="BI30" s="42">
        <f t="shared" si="5"/>
        <v>0</v>
      </c>
      <c r="BJ30" s="42">
        <f t="shared" ref="BJ30" si="10">SUM(BJ24:BJ29)</f>
        <v>0</v>
      </c>
      <c r="BK30" s="42">
        <f t="shared" si="5"/>
        <v>0</v>
      </c>
      <c r="BL30" s="42">
        <f t="shared" ref="BL30" si="11">SUM(BL24:BL29)</f>
        <v>0</v>
      </c>
    </row>
    <row r="31" spans="1:64" ht="16.5" thickBot="1">
      <c r="A31" s="261"/>
      <c r="B31" s="35" t="s">
        <v>313</v>
      </c>
      <c r="C31" s="36" t="s">
        <v>314</v>
      </c>
      <c r="D31" s="35" t="s">
        <v>197</v>
      </c>
      <c r="E31" s="37">
        <f>E23+E30</f>
        <v>-5.6154399999999993E-3</v>
      </c>
      <c r="F31" s="37">
        <f t="shared" ref="F31:BK31" si="12">F23+F30</f>
        <v>0</v>
      </c>
      <c r="G31" s="37">
        <f t="shared" si="12"/>
        <v>0</v>
      </c>
      <c r="H31" s="37">
        <f t="shared" si="12"/>
        <v>0</v>
      </c>
      <c r="I31" s="37">
        <f t="shared" si="12"/>
        <v>0</v>
      </c>
      <c r="J31" s="37">
        <f t="shared" si="12"/>
        <v>0</v>
      </c>
      <c r="K31" s="37">
        <f t="shared" si="12"/>
        <v>0</v>
      </c>
      <c r="L31" s="37">
        <f t="shared" si="12"/>
        <v>0</v>
      </c>
      <c r="M31" s="37">
        <f t="shared" si="12"/>
        <v>0</v>
      </c>
      <c r="N31" s="37">
        <f t="shared" si="12"/>
        <v>0</v>
      </c>
      <c r="O31" s="37">
        <f t="shared" si="12"/>
        <v>0</v>
      </c>
      <c r="P31" s="37">
        <f t="shared" si="12"/>
        <v>0</v>
      </c>
      <c r="Q31" s="37">
        <f t="shared" si="12"/>
        <v>0</v>
      </c>
      <c r="R31" s="37">
        <f t="shared" si="12"/>
        <v>0</v>
      </c>
      <c r="S31" s="37">
        <f t="shared" si="12"/>
        <v>0</v>
      </c>
      <c r="T31" s="37">
        <f t="shared" si="12"/>
        <v>0</v>
      </c>
      <c r="U31" s="37">
        <f t="shared" si="12"/>
        <v>0</v>
      </c>
      <c r="V31" s="37">
        <f t="shared" si="12"/>
        <v>0</v>
      </c>
      <c r="W31" s="37">
        <f t="shared" si="12"/>
        <v>0</v>
      </c>
      <c r="X31" s="37">
        <f t="shared" si="12"/>
        <v>0</v>
      </c>
      <c r="Y31" s="37">
        <f t="shared" si="12"/>
        <v>0</v>
      </c>
      <c r="Z31" s="37">
        <f t="shared" si="12"/>
        <v>0</v>
      </c>
      <c r="AA31" s="37">
        <f t="shared" si="12"/>
        <v>0</v>
      </c>
      <c r="AB31" s="37">
        <f t="shared" si="12"/>
        <v>0</v>
      </c>
      <c r="AC31" s="37">
        <f t="shared" si="12"/>
        <v>0</v>
      </c>
      <c r="AD31" s="37">
        <f t="shared" si="12"/>
        <v>0</v>
      </c>
      <c r="AE31" s="37">
        <f t="shared" si="12"/>
        <v>0</v>
      </c>
      <c r="AF31" s="37">
        <f t="shared" si="12"/>
        <v>0</v>
      </c>
      <c r="AG31" s="37">
        <f t="shared" si="12"/>
        <v>0</v>
      </c>
      <c r="AH31" s="37">
        <f t="shared" si="12"/>
        <v>0</v>
      </c>
      <c r="AI31" s="37">
        <f t="shared" si="12"/>
        <v>0</v>
      </c>
      <c r="AJ31" s="37">
        <f t="shared" si="12"/>
        <v>0</v>
      </c>
      <c r="AK31" s="37">
        <f t="shared" si="12"/>
        <v>0</v>
      </c>
      <c r="AL31" s="37">
        <f t="shared" si="12"/>
        <v>0</v>
      </c>
      <c r="AM31" s="37">
        <f t="shared" si="12"/>
        <v>0</v>
      </c>
      <c r="AN31" s="37">
        <f t="shared" si="12"/>
        <v>0</v>
      </c>
      <c r="AO31" s="37">
        <f t="shared" si="12"/>
        <v>0</v>
      </c>
      <c r="AP31" s="37">
        <f t="shared" si="12"/>
        <v>0</v>
      </c>
      <c r="AQ31" s="37">
        <f t="shared" ref="AQ31" si="13">AQ23+AQ30</f>
        <v>0</v>
      </c>
      <c r="AR31" s="37">
        <f t="shared" si="12"/>
        <v>0</v>
      </c>
      <c r="AS31" s="37">
        <f t="shared" si="12"/>
        <v>0</v>
      </c>
      <c r="AT31" s="37">
        <f t="shared" si="12"/>
        <v>0</v>
      </c>
      <c r="AU31" s="37">
        <f t="shared" si="12"/>
        <v>0</v>
      </c>
      <c r="AV31" s="37">
        <f t="shared" ref="AV31" si="14">AV23+AV30</f>
        <v>0</v>
      </c>
      <c r="AW31" s="37">
        <f t="shared" si="12"/>
        <v>0</v>
      </c>
      <c r="AX31" s="37">
        <f t="shared" si="12"/>
        <v>0</v>
      </c>
      <c r="AY31" s="37">
        <f t="shared" si="12"/>
        <v>0</v>
      </c>
      <c r="AZ31" s="37">
        <f t="shared" ref="AZ31" si="15">AZ23+AZ30</f>
        <v>0</v>
      </c>
      <c r="BA31" s="37">
        <f t="shared" si="12"/>
        <v>0</v>
      </c>
      <c r="BB31" s="37">
        <f t="shared" si="12"/>
        <v>0</v>
      </c>
      <c r="BC31" s="37">
        <f t="shared" si="12"/>
        <v>0</v>
      </c>
      <c r="BD31" s="37">
        <f t="shared" si="12"/>
        <v>0</v>
      </c>
      <c r="BE31" s="37">
        <f t="shared" ref="BE31" si="16">BE23+BE30</f>
        <v>0</v>
      </c>
      <c r="BF31" s="37">
        <f t="shared" si="12"/>
        <v>0</v>
      </c>
      <c r="BG31" s="37">
        <f t="shared" si="12"/>
        <v>0</v>
      </c>
      <c r="BH31" s="37">
        <f t="shared" si="12"/>
        <v>0</v>
      </c>
      <c r="BI31" s="37">
        <f t="shared" si="12"/>
        <v>0</v>
      </c>
      <c r="BJ31" s="37">
        <f t="shared" ref="BJ31" si="17">BJ23+BJ30</f>
        <v>0</v>
      </c>
      <c r="BK31" s="37">
        <f t="shared" si="12"/>
        <v>0</v>
      </c>
      <c r="BL31" s="37">
        <f t="shared" ref="BL31" si="18">BL23+BL30</f>
        <v>0</v>
      </c>
    </row>
    <row r="32" spans="1:64">
      <c r="A32" s="262"/>
      <c r="B32" s="2" t="s">
        <v>315</v>
      </c>
      <c r="C32" s="7" t="s">
        <v>316</v>
      </c>
      <c r="D32" s="2" t="s">
        <v>226</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317</v>
      </c>
      <c r="C33" s="2" t="s">
        <v>318</v>
      </c>
      <c r="D33" s="2" t="s">
        <v>197</v>
      </c>
      <c r="E33" s="20">
        <f>E31*E32</f>
        <v>-4.7731239999999992E-3</v>
      </c>
      <c r="F33" s="20">
        <f t="shared" ref="F33:BB33" si="19">F31*F32</f>
        <v>0</v>
      </c>
      <c r="G33" s="20">
        <f t="shared" si="19"/>
        <v>0</v>
      </c>
      <c r="H33" s="20">
        <f t="shared" si="19"/>
        <v>0</v>
      </c>
      <c r="I33" s="20">
        <f t="shared" si="19"/>
        <v>0</v>
      </c>
      <c r="J33" s="20">
        <f t="shared" si="19"/>
        <v>0</v>
      </c>
      <c r="K33" s="20">
        <f t="shared" si="19"/>
        <v>0</v>
      </c>
      <c r="L33" s="20">
        <f t="shared" si="19"/>
        <v>0</v>
      </c>
      <c r="M33" s="20">
        <f t="shared" si="19"/>
        <v>0</v>
      </c>
      <c r="N33" s="20">
        <f t="shared" si="19"/>
        <v>0</v>
      </c>
      <c r="O33" s="20">
        <f t="shared" si="19"/>
        <v>0</v>
      </c>
      <c r="P33" s="20">
        <f t="shared" si="19"/>
        <v>0</v>
      </c>
      <c r="Q33" s="20">
        <f t="shared" si="19"/>
        <v>0</v>
      </c>
      <c r="R33" s="20">
        <f t="shared" si="19"/>
        <v>0</v>
      </c>
      <c r="S33" s="20">
        <f t="shared" si="19"/>
        <v>0</v>
      </c>
      <c r="T33" s="20">
        <f t="shared" si="19"/>
        <v>0</v>
      </c>
      <c r="U33" s="20">
        <f t="shared" si="19"/>
        <v>0</v>
      </c>
      <c r="V33" s="20">
        <f t="shared" si="19"/>
        <v>0</v>
      </c>
      <c r="W33" s="20">
        <f t="shared" si="19"/>
        <v>0</v>
      </c>
      <c r="X33" s="20">
        <f t="shared" si="19"/>
        <v>0</v>
      </c>
      <c r="Y33" s="20">
        <f t="shared" si="19"/>
        <v>0</v>
      </c>
      <c r="Z33" s="20">
        <f t="shared" si="19"/>
        <v>0</v>
      </c>
      <c r="AA33" s="20">
        <f t="shared" si="19"/>
        <v>0</v>
      </c>
      <c r="AB33" s="20">
        <f t="shared" si="19"/>
        <v>0</v>
      </c>
      <c r="AC33" s="20">
        <f t="shared" si="19"/>
        <v>0</v>
      </c>
      <c r="AD33" s="20">
        <f t="shared" si="19"/>
        <v>0</v>
      </c>
      <c r="AE33" s="20">
        <f t="shared" si="19"/>
        <v>0</v>
      </c>
      <c r="AF33" s="20">
        <f t="shared" si="19"/>
        <v>0</v>
      </c>
      <c r="AG33" s="20">
        <f t="shared" ref="AG33:AH33" si="20">AG31*AG32</f>
        <v>0</v>
      </c>
      <c r="AH33" s="20">
        <f t="shared" si="20"/>
        <v>0</v>
      </c>
      <c r="AI33" s="20">
        <f t="shared" si="19"/>
        <v>0</v>
      </c>
      <c r="AJ33" s="20">
        <f t="shared" si="19"/>
        <v>0</v>
      </c>
      <c r="AK33" s="20">
        <f t="shared" si="19"/>
        <v>0</v>
      </c>
      <c r="AL33" s="20">
        <f t="shared" si="19"/>
        <v>0</v>
      </c>
      <c r="AM33" s="20">
        <f t="shared" si="19"/>
        <v>0</v>
      </c>
      <c r="AN33" s="20">
        <f t="shared" si="19"/>
        <v>0</v>
      </c>
      <c r="AO33" s="20">
        <f t="shared" si="19"/>
        <v>0</v>
      </c>
      <c r="AP33" s="20">
        <f t="shared" si="19"/>
        <v>0</v>
      </c>
      <c r="AQ33" s="20">
        <f t="shared" ref="AQ33" si="21">AQ31*AQ32</f>
        <v>0</v>
      </c>
      <c r="AR33" s="20">
        <f t="shared" si="19"/>
        <v>0</v>
      </c>
      <c r="AS33" s="20">
        <f t="shared" si="19"/>
        <v>0</v>
      </c>
      <c r="AT33" s="20">
        <f t="shared" si="19"/>
        <v>0</v>
      </c>
      <c r="AU33" s="20">
        <f t="shared" si="19"/>
        <v>0</v>
      </c>
      <c r="AV33" s="20">
        <f t="shared" ref="AV33" si="22">AV31*AV32</f>
        <v>0</v>
      </c>
      <c r="AW33" s="20">
        <f t="shared" si="19"/>
        <v>0</v>
      </c>
      <c r="AX33" s="20">
        <f t="shared" si="19"/>
        <v>0</v>
      </c>
      <c r="AY33" s="20">
        <f t="shared" si="19"/>
        <v>0</v>
      </c>
      <c r="AZ33" s="20">
        <f t="shared" ref="AZ33" si="23">AZ31*AZ32</f>
        <v>0</v>
      </c>
      <c r="BA33" s="20">
        <f t="shared" si="19"/>
        <v>0</v>
      </c>
      <c r="BB33" s="20">
        <f t="shared" si="19"/>
        <v>0</v>
      </c>
      <c r="BC33" s="20">
        <f t="shared" ref="BC33:BL33" si="24">BC31*BC32</f>
        <v>0</v>
      </c>
      <c r="BD33" s="20">
        <f t="shared" si="24"/>
        <v>0</v>
      </c>
      <c r="BE33" s="20">
        <f t="shared" si="24"/>
        <v>0</v>
      </c>
      <c r="BF33" s="20">
        <f t="shared" si="24"/>
        <v>0</v>
      </c>
      <c r="BG33" s="20">
        <f t="shared" si="24"/>
        <v>0</v>
      </c>
      <c r="BH33" s="20">
        <f t="shared" si="24"/>
        <v>0</v>
      </c>
      <c r="BI33" s="20">
        <f t="shared" si="24"/>
        <v>0</v>
      </c>
      <c r="BJ33" s="20">
        <f t="shared" si="24"/>
        <v>0</v>
      </c>
      <c r="BK33" s="20">
        <f t="shared" si="24"/>
        <v>0</v>
      </c>
      <c r="BL33" s="20">
        <f t="shared" si="24"/>
        <v>0</v>
      </c>
    </row>
    <row r="34" spans="1:64" ht="24.95" customHeight="1">
      <c r="A34" s="262"/>
      <c r="B34" s="2" t="s">
        <v>319</v>
      </c>
      <c r="C34" s="2" t="s">
        <v>320</v>
      </c>
      <c r="D34" s="2" t="s">
        <v>197</v>
      </c>
      <c r="E34" s="20">
        <f>E31-E33</f>
        <v>-8.4231600000000007E-4</v>
      </c>
      <c r="F34" s="20">
        <f t="shared" ref="F34:BB34" si="25">F31-F33</f>
        <v>0</v>
      </c>
      <c r="G34" s="20">
        <f t="shared" si="25"/>
        <v>0</v>
      </c>
      <c r="H34" s="20">
        <f t="shared" si="25"/>
        <v>0</v>
      </c>
      <c r="I34" s="20">
        <f t="shared" si="25"/>
        <v>0</v>
      </c>
      <c r="J34" s="20">
        <f t="shared" si="25"/>
        <v>0</v>
      </c>
      <c r="K34" s="20">
        <f t="shared" si="25"/>
        <v>0</v>
      </c>
      <c r="L34" s="20">
        <f t="shared" si="25"/>
        <v>0</v>
      </c>
      <c r="M34" s="20">
        <f t="shared" si="25"/>
        <v>0</v>
      </c>
      <c r="N34" s="20">
        <f t="shared" si="25"/>
        <v>0</v>
      </c>
      <c r="O34" s="20">
        <f t="shared" si="25"/>
        <v>0</v>
      </c>
      <c r="P34" s="20">
        <f t="shared" si="25"/>
        <v>0</v>
      </c>
      <c r="Q34" s="20">
        <f t="shared" si="25"/>
        <v>0</v>
      </c>
      <c r="R34" s="20">
        <f t="shared" si="25"/>
        <v>0</v>
      </c>
      <c r="S34" s="20">
        <f t="shared" si="25"/>
        <v>0</v>
      </c>
      <c r="T34" s="20">
        <f t="shared" si="25"/>
        <v>0</v>
      </c>
      <c r="U34" s="20">
        <f t="shared" si="25"/>
        <v>0</v>
      </c>
      <c r="V34" s="20">
        <f t="shared" si="25"/>
        <v>0</v>
      </c>
      <c r="W34" s="20">
        <f t="shared" si="25"/>
        <v>0</v>
      </c>
      <c r="X34" s="20">
        <f t="shared" si="25"/>
        <v>0</v>
      </c>
      <c r="Y34" s="20">
        <f t="shared" si="25"/>
        <v>0</v>
      </c>
      <c r="Z34" s="20">
        <f t="shared" si="25"/>
        <v>0</v>
      </c>
      <c r="AA34" s="20">
        <f t="shared" si="25"/>
        <v>0</v>
      </c>
      <c r="AB34" s="20">
        <f t="shared" si="25"/>
        <v>0</v>
      </c>
      <c r="AC34" s="20">
        <f t="shared" si="25"/>
        <v>0</v>
      </c>
      <c r="AD34" s="20">
        <f t="shared" si="25"/>
        <v>0</v>
      </c>
      <c r="AE34" s="20">
        <f t="shared" si="25"/>
        <v>0</v>
      </c>
      <c r="AF34" s="20">
        <f t="shared" si="25"/>
        <v>0</v>
      </c>
      <c r="AG34" s="20">
        <f t="shared" ref="AG34" si="26">AG31-AG33</f>
        <v>0</v>
      </c>
      <c r="AH34" s="20">
        <f t="shared" si="25"/>
        <v>0</v>
      </c>
      <c r="AI34" s="20">
        <f t="shared" si="25"/>
        <v>0</v>
      </c>
      <c r="AJ34" s="20">
        <f t="shared" si="25"/>
        <v>0</v>
      </c>
      <c r="AK34" s="20">
        <f t="shared" si="25"/>
        <v>0</v>
      </c>
      <c r="AL34" s="20">
        <f t="shared" ref="AL34" si="27">AL31-AL33</f>
        <v>0</v>
      </c>
      <c r="AM34" s="20">
        <f t="shared" si="25"/>
        <v>0</v>
      </c>
      <c r="AN34" s="20">
        <f t="shared" si="25"/>
        <v>0</v>
      </c>
      <c r="AO34" s="20">
        <f t="shared" si="25"/>
        <v>0</v>
      </c>
      <c r="AP34" s="20">
        <f t="shared" si="25"/>
        <v>0</v>
      </c>
      <c r="AQ34" s="20">
        <f t="shared" ref="AQ34" si="28">AQ31-AQ33</f>
        <v>0</v>
      </c>
      <c r="AR34" s="20">
        <f t="shared" si="25"/>
        <v>0</v>
      </c>
      <c r="AS34" s="20">
        <f t="shared" si="25"/>
        <v>0</v>
      </c>
      <c r="AT34" s="20">
        <f t="shared" si="25"/>
        <v>0</v>
      </c>
      <c r="AU34" s="20">
        <f t="shared" si="25"/>
        <v>0</v>
      </c>
      <c r="AV34" s="20">
        <f t="shared" ref="AV34" si="29">AV31-AV33</f>
        <v>0</v>
      </c>
      <c r="AW34" s="20">
        <f t="shared" si="25"/>
        <v>0</v>
      </c>
      <c r="AX34" s="20">
        <f t="shared" si="25"/>
        <v>0</v>
      </c>
      <c r="AY34" s="20">
        <f t="shared" si="25"/>
        <v>0</v>
      </c>
      <c r="AZ34" s="20">
        <f t="shared" ref="AZ34" si="30">AZ31-AZ33</f>
        <v>0</v>
      </c>
      <c r="BA34" s="20">
        <f t="shared" si="25"/>
        <v>0</v>
      </c>
      <c r="BB34" s="20">
        <f t="shared" si="25"/>
        <v>0</v>
      </c>
      <c r="BC34" s="20">
        <f t="shared" ref="BC34:BL34" si="31">BC31-BC33</f>
        <v>0</v>
      </c>
      <c r="BD34" s="20">
        <f t="shared" si="31"/>
        <v>0</v>
      </c>
      <c r="BE34" s="20">
        <f t="shared" si="31"/>
        <v>0</v>
      </c>
      <c r="BF34" s="20">
        <f t="shared" si="31"/>
        <v>0</v>
      </c>
      <c r="BG34" s="20">
        <f t="shared" si="31"/>
        <v>0</v>
      </c>
      <c r="BH34" s="20">
        <f t="shared" si="31"/>
        <v>0</v>
      </c>
      <c r="BI34" s="20">
        <f t="shared" si="31"/>
        <v>0</v>
      </c>
      <c r="BJ34" s="20">
        <f t="shared" ref="BJ34" si="32">BJ31-BJ33</f>
        <v>0</v>
      </c>
      <c r="BK34" s="20">
        <f t="shared" si="31"/>
        <v>0</v>
      </c>
      <c r="BL34" s="20">
        <f t="shared" si="31"/>
        <v>0</v>
      </c>
    </row>
    <row r="35" spans="1:64" ht="16.5" customHeight="1" outlineLevel="1">
      <c r="A35" s="262"/>
      <c r="B35" s="2" t="s">
        <v>321</v>
      </c>
      <c r="C35" s="2" t="s">
        <v>322</v>
      </c>
      <c r="D35" s="2" t="s">
        <v>197</v>
      </c>
      <c r="F35" s="20">
        <f>E$33/'Fixed Data'!$E$13*'Fixed Data'!I41</f>
        <v>-1.0606942222222221E-4</v>
      </c>
      <c r="G35" s="20">
        <f>E$33/'Fixed Data'!$E$13*'Fixed Data'!J41</f>
        <v>-1.0606942222222221E-4</v>
      </c>
      <c r="H35" s="20">
        <f>E$33/'Fixed Data'!$E$13*'Fixed Data'!K41</f>
        <v>-1.0606942222222221E-4</v>
      </c>
      <c r="I35" s="20">
        <f>E$33/'Fixed Data'!$E$13*'Fixed Data'!L41</f>
        <v>-1.0606942222222221E-4</v>
      </c>
      <c r="J35" s="20">
        <f>E$33/'Fixed Data'!$E$13*'Fixed Data'!M41</f>
        <v>-1.0606942222222221E-4</v>
      </c>
      <c r="K35" s="20">
        <f>E$33/'Fixed Data'!$E$13*'Fixed Data'!N41</f>
        <v>-1.0606942222222221E-4</v>
      </c>
      <c r="L35" s="20">
        <f>E$33/'Fixed Data'!$E$13*'Fixed Data'!O41</f>
        <v>-1.0606942222222221E-4</v>
      </c>
      <c r="M35" s="20">
        <f>E$33/'Fixed Data'!$E$13*'Fixed Data'!P41</f>
        <v>-1.0606942222222221E-4</v>
      </c>
      <c r="N35" s="20">
        <f>E$33/'Fixed Data'!$E$13*'Fixed Data'!Q41</f>
        <v>-1.0606942222222221E-4</v>
      </c>
      <c r="O35" s="20">
        <f>E$33/'Fixed Data'!$E$13*'Fixed Data'!R41</f>
        <v>-1.0606942222222221E-4</v>
      </c>
      <c r="P35" s="20">
        <f>E$33/'Fixed Data'!$E$13*'Fixed Data'!S41</f>
        <v>-1.0606942222222221E-4</v>
      </c>
      <c r="Q35" s="20">
        <f>E$33/'Fixed Data'!$E$13*'Fixed Data'!T41</f>
        <v>-1.0606942222222221E-4</v>
      </c>
      <c r="R35" s="20">
        <f>E$33/'Fixed Data'!$E$13*'Fixed Data'!U41</f>
        <v>-1.0606942222222221E-4</v>
      </c>
      <c r="S35" s="20">
        <f>E$33/'Fixed Data'!$E$13*'Fixed Data'!V41</f>
        <v>-1.0606942222222221E-4</v>
      </c>
      <c r="T35" s="20">
        <f>E$33/'Fixed Data'!$E$13*'Fixed Data'!W41</f>
        <v>-1.0606942222222221E-4</v>
      </c>
      <c r="U35" s="20">
        <f>E$33/'Fixed Data'!$E$13*'Fixed Data'!X41</f>
        <v>-1.0606942222222221E-4</v>
      </c>
      <c r="V35" s="20">
        <f>E$33/'Fixed Data'!$E$13*'Fixed Data'!Y41</f>
        <v>-1.0606942222222221E-4</v>
      </c>
      <c r="W35" s="20">
        <f>E$33/'Fixed Data'!$E$13*'Fixed Data'!Z41</f>
        <v>-1.0606942222222221E-4</v>
      </c>
      <c r="X35" s="20">
        <f>E$33/'Fixed Data'!$E$13*'Fixed Data'!AA41</f>
        <v>-1.0606942222222221E-4</v>
      </c>
      <c r="Y35" s="20">
        <f>E$33/'Fixed Data'!$E$13*'Fixed Data'!AB41</f>
        <v>-1.0606942222222221E-4</v>
      </c>
      <c r="Z35" s="20">
        <f>E$33/'Fixed Data'!$E$13*'Fixed Data'!AC41</f>
        <v>-1.0606942222222221E-4</v>
      </c>
      <c r="AA35" s="20">
        <f>E$33/'Fixed Data'!$E$13*'Fixed Data'!AD41</f>
        <v>-1.0606942222222221E-4</v>
      </c>
      <c r="AB35" s="20">
        <f>E$33/'Fixed Data'!$E$13*'Fixed Data'!AE41</f>
        <v>-1.0606942222222221E-4</v>
      </c>
      <c r="AC35" s="20">
        <f>E$33/'Fixed Data'!$E$13*'Fixed Data'!AF41</f>
        <v>-1.0606942222222221E-4</v>
      </c>
      <c r="AD35" s="20">
        <f>E$33/'Fixed Data'!$E$13*'Fixed Data'!AG41</f>
        <v>-1.0606942222222221E-4</v>
      </c>
      <c r="AE35" s="20">
        <f>E$33/'Fixed Data'!$E$13*'Fixed Data'!AH41</f>
        <v>-1.0606942222222221E-4</v>
      </c>
      <c r="AF35" s="20">
        <f>E$33/'Fixed Data'!$E$13*'Fixed Data'!AI41</f>
        <v>-1.0606942222222221E-4</v>
      </c>
      <c r="AG35" s="20">
        <f>E$33/'Fixed Data'!$E$13*'Fixed Data'!AJ41</f>
        <v>-1.0606942222222221E-4</v>
      </c>
      <c r="AH35" s="20">
        <f>E$33/'Fixed Data'!$E$13*'Fixed Data'!AK41</f>
        <v>-1.0606942222222221E-4</v>
      </c>
      <c r="AI35" s="20">
        <f>E$33/'Fixed Data'!$E$13*'Fixed Data'!AL41</f>
        <v>-1.0606942222222221E-4</v>
      </c>
      <c r="AJ35" s="20">
        <f>E$33/'Fixed Data'!$E$13*'Fixed Data'!AM41</f>
        <v>-1.0606942222222221E-4</v>
      </c>
      <c r="AK35" s="20">
        <f>E$33/'Fixed Data'!$E$13*'Fixed Data'!AN41</f>
        <v>-1.0606942222222221E-4</v>
      </c>
      <c r="AL35" s="20">
        <f>E$33/'Fixed Data'!$E$13*'Fixed Data'!AO41</f>
        <v>-1.0606942222222221E-4</v>
      </c>
      <c r="AM35" s="20">
        <f>E$33/'Fixed Data'!$E$13*'Fixed Data'!AP41</f>
        <v>-1.0606942222222221E-4</v>
      </c>
      <c r="AN35" s="20">
        <f>E$33/'Fixed Data'!$E$13*'Fixed Data'!AQ41</f>
        <v>-1.0606942222222221E-4</v>
      </c>
      <c r="AO35" s="20">
        <f>E$33/'Fixed Data'!$E$13*'Fixed Data'!AR41</f>
        <v>-1.0606942222222221E-4</v>
      </c>
      <c r="AP35" s="20">
        <f>E$33/'Fixed Data'!$E$13*'Fixed Data'!AS41</f>
        <v>-1.0606942222222221E-4</v>
      </c>
      <c r="AQ35" s="20">
        <f>E$33/'Fixed Data'!$E$13*'Fixed Data'!AT41</f>
        <v>-1.0606942222222221E-4</v>
      </c>
      <c r="AR35" s="20">
        <f>E$33/'Fixed Data'!$E$13*'Fixed Data'!AU41</f>
        <v>-1.0606942222222221E-4</v>
      </c>
      <c r="AS35" s="20">
        <f>E$33/'Fixed Data'!$E$13*'Fixed Data'!AV41</f>
        <v>-1.0606942222222221E-4</v>
      </c>
      <c r="AT35" s="20">
        <f>E$33/'Fixed Data'!$E$13*'Fixed Data'!AW41</f>
        <v>-1.0606942222222221E-4</v>
      </c>
      <c r="AU35" s="20">
        <f>E$33/'Fixed Data'!$E$13*'Fixed Data'!AX41</f>
        <v>-1.0606942222222221E-4</v>
      </c>
      <c r="AV35" s="20">
        <f>E$33/'Fixed Data'!$E$13*'Fixed Data'!AY41</f>
        <v>-1.0606942222222221E-4</v>
      </c>
      <c r="AW35" s="20">
        <f>E$33/'Fixed Data'!$E$13*'Fixed Data'!AZ41</f>
        <v>-1.0606942222222221E-4</v>
      </c>
      <c r="AX35" s="20">
        <f>E$33/'Fixed Data'!$E$13*'Fixed Data'!BA41</f>
        <v>-1.0606942222222221E-4</v>
      </c>
      <c r="AY35" s="20"/>
      <c r="AZ35" s="20"/>
      <c r="BA35" s="20"/>
      <c r="BB35" s="20"/>
      <c r="BC35" s="20"/>
      <c r="BD35" s="20"/>
      <c r="BE35" s="20"/>
      <c r="BF35" s="20"/>
      <c r="BG35" s="20"/>
      <c r="BH35" s="20"/>
      <c r="BI35" s="20"/>
      <c r="BJ35" s="20"/>
      <c r="BK35" s="20"/>
      <c r="BL35" s="20"/>
    </row>
    <row r="36" spans="1:64" ht="16.5" customHeight="1" outlineLevel="1">
      <c r="A36" s="262"/>
      <c r="B36" s="2" t="s">
        <v>323</v>
      </c>
      <c r="C36" s="2" t="s">
        <v>324</v>
      </c>
      <c r="D36" s="2" t="s">
        <v>197</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325</v>
      </c>
      <c r="C37" s="2" t="s">
        <v>326</v>
      </c>
      <c r="D37" s="2" t="s">
        <v>197</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327</v>
      </c>
      <c r="C38" s="2" t="s">
        <v>328</v>
      </c>
      <c r="D38" s="2" t="s">
        <v>197</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329</v>
      </c>
      <c r="C39" s="2" t="s">
        <v>330</v>
      </c>
      <c r="D39" s="2" t="s">
        <v>197</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331</v>
      </c>
      <c r="C40" s="2" t="s">
        <v>332</v>
      </c>
      <c r="D40" s="2" t="s">
        <v>197</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333</v>
      </c>
      <c r="C41" s="2" t="s">
        <v>334</v>
      </c>
      <c r="D41" s="2" t="s">
        <v>197</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335</v>
      </c>
      <c r="C42" s="2" t="s">
        <v>336</v>
      </c>
      <c r="D42" s="2" t="s">
        <v>197</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337</v>
      </c>
      <c r="C43" s="2" t="s">
        <v>338</v>
      </c>
      <c r="D43" s="2" t="s">
        <v>197</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339</v>
      </c>
      <c r="C44" s="2" t="s">
        <v>340</v>
      </c>
      <c r="D44" s="2" t="s">
        <v>197</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341</v>
      </c>
      <c r="C45" s="2" t="s">
        <v>342</v>
      </c>
      <c r="D45" s="2" t="s">
        <v>197</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343</v>
      </c>
      <c r="C46" s="2" t="s">
        <v>344</v>
      </c>
      <c r="D46" s="2" t="s">
        <v>197</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345</v>
      </c>
      <c r="C47" s="2" t="s">
        <v>346</v>
      </c>
      <c r="D47" s="2" t="s">
        <v>197</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347</v>
      </c>
      <c r="C48" s="2" t="s">
        <v>348</v>
      </c>
      <c r="D48" s="2" t="s">
        <v>197</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349</v>
      </c>
      <c r="C49" s="2" t="s">
        <v>350</v>
      </c>
      <c r="D49" s="2" t="s">
        <v>197</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351</v>
      </c>
      <c r="C50" s="2" t="s">
        <v>352</v>
      </c>
      <c r="D50" s="2" t="s">
        <v>197</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353</v>
      </c>
      <c r="C51" s="2" t="s">
        <v>354</v>
      </c>
      <c r="D51" s="2" t="s">
        <v>197</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355</v>
      </c>
      <c r="C52" s="2" t="s">
        <v>356</v>
      </c>
      <c r="D52" s="2" t="s">
        <v>197</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357</v>
      </c>
      <c r="C53" s="2" t="s">
        <v>358</v>
      </c>
      <c r="D53" s="2" t="s">
        <v>197</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359</v>
      </c>
      <c r="C54" s="2" t="s">
        <v>360</v>
      </c>
      <c r="D54" s="2" t="s">
        <v>197</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361</v>
      </c>
      <c r="C55" s="2" t="s">
        <v>362</v>
      </c>
      <c r="D55" s="2" t="s">
        <v>197</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363</v>
      </c>
      <c r="C56" s="2" t="s">
        <v>364</v>
      </c>
      <c r="D56" s="2" t="s">
        <v>197</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365</v>
      </c>
      <c r="C57" s="2" t="s">
        <v>366</v>
      </c>
      <c r="D57" s="2" t="s">
        <v>197</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367</v>
      </c>
      <c r="C58" s="2" t="s">
        <v>368</v>
      </c>
      <c r="D58" s="2" t="s">
        <v>197</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369</v>
      </c>
      <c r="C59" s="2" t="s">
        <v>370</v>
      </c>
      <c r="D59" s="2" t="s">
        <v>197</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371</v>
      </c>
      <c r="C60" s="2" t="s">
        <v>372</v>
      </c>
      <c r="D60" s="2" t="s">
        <v>197</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373</v>
      </c>
      <c r="C61" s="2" t="s">
        <v>374</v>
      </c>
      <c r="D61" s="2" t="s">
        <v>197</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375</v>
      </c>
      <c r="C62" s="2" t="s">
        <v>376</v>
      </c>
      <c r="D62" s="2" t="s">
        <v>197</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377</v>
      </c>
      <c r="C63" s="2" t="s">
        <v>378</v>
      </c>
      <c r="D63" s="2" t="s">
        <v>197</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379</v>
      </c>
      <c r="C64" s="2" t="s">
        <v>380</v>
      </c>
      <c r="D64" s="2" t="s">
        <v>197</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381</v>
      </c>
      <c r="C65" s="2" t="s">
        <v>382</v>
      </c>
      <c r="D65" s="2" t="s">
        <v>197</v>
      </c>
      <c r="E65" s="20">
        <f>SUM(E35:E64)</f>
        <v>0</v>
      </c>
      <c r="F65" s="20">
        <f t="shared" ref="F65:BK65" si="33">SUM(F35:F64)</f>
        <v>-1.0606942222222221E-4</v>
      </c>
      <c r="G65" s="20">
        <f t="shared" si="33"/>
        <v>-1.0606942222222221E-4</v>
      </c>
      <c r="H65" s="20">
        <f t="shared" si="33"/>
        <v>-1.0606942222222221E-4</v>
      </c>
      <c r="I65" s="20">
        <f t="shared" si="33"/>
        <v>-1.0606942222222221E-4</v>
      </c>
      <c r="J65" s="20">
        <f t="shared" si="33"/>
        <v>-1.0606942222222221E-4</v>
      </c>
      <c r="K65" s="20">
        <f t="shared" si="33"/>
        <v>-1.0606942222222221E-4</v>
      </c>
      <c r="L65" s="20">
        <f t="shared" si="33"/>
        <v>-1.0606942222222221E-4</v>
      </c>
      <c r="M65" s="20">
        <f t="shared" si="33"/>
        <v>-1.0606942222222221E-4</v>
      </c>
      <c r="N65" s="20">
        <f t="shared" si="33"/>
        <v>-1.0606942222222221E-4</v>
      </c>
      <c r="O65" s="20">
        <f t="shared" si="33"/>
        <v>-1.0606942222222221E-4</v>
      </c>
      <c r="P65" s="20">
        <f t="shared" si="33"/>
        <v>-1.0606942222222221E-4</v>
      </c>
      <c r="Q65" s="20">
        <f t="shared" si="33"/>
        <v>-1.0606942222222221E-4</v>
      </c>
      <c r="R65" s="20">
        <f t="shared" si="33"/>
        <v>-1.0606942222222221E-4</v>
      </c>
      <c r="S65" s="20">
        <f t="shared" si="33"/>
        <v>-1.0606942222222221E-4</v>
      </c>
      <c r="T65" s="20">
        <f t="shared" si="33"/>
        <v>-1.0606942222222221E-4</v>
      </c>
      <c r="U65" s="20">
        <f t="shared" si="33"/>
        <v>-1.0606942222222221E-4</v>
      </c>
      <c r="V65" s="20">
        <f t="shared" si="33"/>
        <v>-1.0606942222222221E-4</v>
      </c>
      <c r="W65" s="20">
        <f t="shared" si="33"/>
        <v>-1.0606942222222221E-4</v>
      </c>
      <c r="X65" s="20">
        <f t="shared" si="33"/>
        <v>-1.0606942222222221E-4</v>
      </c>
      <c r="Y65" s="20">
        <f t="shared" si="33"/>
        <v>-1.0606942222222221E-4</v>
      </c>
      <c r="Z65" s="20">
        <f t="shared" si="33"/>
        <v>-1.0606942222222221E-4</v>
      </c>
      <c r="AA65" s="20">
        <f t="shared" si="33"/>
        <v>-1.0606942222222221E-4</v>
      </c>
      <c r="AB65" s="20">
        <f t="shared" si="33"/>
        <v>-1.0606942222222221E-4</v>
      </c>
      <c r="AC65" s="20">
        <f t="shared" si="33"/>
        <v>-1.0606942222222221E-4</v>
      </c>
      <c r="AD65" s="20">
        <f t="shared" si="33"/>
        <v>-1.0606942222222221E-4</v>
      </c>
      <c r="AE65" s="20">
        <f t="shared" si="33"/>
        <v>-1.0606942222222221E-4</v>
      </c>
      <c r="AF65" s="20">
        <f t="shared" si="33"/>
        <v>-1.0606942222222221E-4</v>
      </c>
      <c r="AG65" s="20">
        <f t="shared" ref="AG65" si="34">SUM(AG35:AG64)</f>
        <v>-1.0606942222222221E-4</v>
      </c>
      <c r="AH65" s="20">
        <f t="shared" si="33"/>
        <v>-1.0606942222222221E-4</v>
      </c>
      <c r="AI65" s="20">
        <f t="shared" si="33"/>
        <v>-1.0606942222222221E-4</v>
      </c>
      <c r="AJ65" s="20">
        <f t="shared" si="33"/>
        <v>-1.0606942222222221E-4</v>
      </c>
      <c r="AK65" s="20">
        <f t="shared" si="33"/>
        <v>-1.0606942222222221E-4</v>
      </c>
      <c r="AL65" s="20">
        <f t="shared" ref="AL65" si="35">SUM(AL35:AL64)</f>
        <v>-1.0606942222222221E-4</v>
      </c>
      <c r="AM65" s="20">
        <f t="shared" si="33"/>
        <v>-1.0606942222222221E-4</v>
      </c>
      <c r="AN65" s="20">
        <f t="shared" si="33"/>
        <v>-1.0606942222222221E-4</v>
      </c>
      <c r="AO65" s="20">
        <f t="shared" si="33"/>
        <v>-1.0606942222222221E-4</v>
      </c>
      <c r="AP65" s="20">
        <f t="shared" si="33"/>
        <v>-1.0606942222222221E-4</v>
      </c>
      <c r="AQ65" s="20">
        <f t="shared" si="33"/>
        <v>-1.0606942222222221E-4</v>
      </c>
      <c r="AR65" s="20">
        <f t="shared" si="33"/>
        <v>-1.0606942222222221E-4</v>
      </c>
      <c r="AS65" s="20">
        <f t="shared" si="33"/>
        <v>-1.0606942222222221E-4</v>
      </c>
      <c r="AT65" s="20">
        <f t="shared" si="33"/>
        <v>-1.0606942222222221E-4</v>
      </c>
      <c r="AU65" s="20">
        <f t="shared" si="33"/>
        <v>-1.0606942222222221E-4</v>
      </c>
      <c r="AV65" s="20">
        <f t="shared" ref="AV65" si="36">SUM(AV35:AV64)</f>
        <v>-1.0606942222222221E-4</v>
      </c>
      <c r="AW65" s="20">
        <f t="shared" si="33"/>
        <v>-1.0606942222222221E-4</v>
      </c>
      <c r="AX65" s="20">
        <f t="shared" si="33"/>
        <v>-1.0606942222222221E-4</v>
      </c>
      <c r="AY65" s="20">
        <f t="shared" si="33"/>
        <v>0</v>
      </c>
      <c r="AZ65" s="20">
        <f t="shared" ref="AZ65" si="37">SUM(AZ35:AZ64)</f>
        <v>0</v>
      </c>
      <c r="BA65" s="20">
        <f t="shared" si="33"/>
        <v>0</v>
      </c>
      <c r="BB65" s="20">
        <f t="shared" si="33"/>
        <v>0</v>
      </c>
      <c r="BC65" s="20">
        <f t="shared" si="33"/>
        <v>0</v>
      </c>
      <c r="BD65" s="20">
        <f t="shared" si="33"/>
        <v>0</v>
      </c>
      <c r="BE65" s="20">
        <f t="shared" ref="BE65" si="38">SUM(BE35:BE64)</f>
        <v>0</v>
      </c>
      <c r="BF65" s="20">
        <f t="shared" si="33"/>
        <v>0</v>
      </c>
      <c r="BG65" s="20">
        <f t="shared" si="33"/>
        <v>0</v>
      </c>
      <c r="BH65" s="20">
        <f t="shared" si="33"/>
        <v>0</v>
      </c>
      <c r="BI65" s="20">
        <f t="shared" si="33"/>
        <v>0</v>
      </c>
      <c r="BJ65" s="20">
        <f t="shared" ref="BJ65" si="39">SUM(BJ35:BJ64)</f>
        <v>0</v>
      </c>
      <c r="BK65" s="20">
        <f t="shared" si="33"/>
        <v>0</v>
      </c>
      <c r="BL65" s="20">
        <f t="shared" ref="BL65" si="40">SUM(BL35:BL64)</f>
        <v>0</v>
      </c>
    </row>
    <row r="66" spans="1:64" ht="17.100000000000001" customHeight="1" outlineLevel="1">
      <c r="A66" s="262"/>
      <c r="B66" s="2" t="s">
        <v>383</v>
      </c>
      <c r="C66" s="2" t="s">
        <v>384</v>
      </c>
      <c r="D66" s="2" t="s">
        <v>197</v>
      </c>
      <c r="E66" s="20">
        <v>0</v>
      </c>
      <c r="F66" s="20">
        <f>E68</f>
        <v>-4.7731239999999992E-3</v>
      </c>
      <c r="G66" s="20">
        <f t="shared" ref="G66:BL66" si="41">F68</f>
        <v>-4.6670545777777774E-3</v>
      </c>
      <c r="H66" s="20">
        <f t="shared" si="41"/>
        <v>-4.5609851555555555E-3</v>
      </c>
      <c r="I66" s="20">
        <f t="shared" si="41"/>
        <v>-4.4549157333333336E-3</v>
      </c>
      <c r="J66" s="20">
        <f t="shared" si="41"/>
        <v>-4.3488463111111117E-3</v>
      </c>
      <c r="K66" s="20">
        <f t="shared" si="41"/>
        <v>-4.2427768888888898E-3</v>
      </c>
      <c r="L66" s="20">
        <f t="shared" si="41"/>
        <v>-4.1367074666666679E-3</v>
      </c>
      <c r="M66" s="20">
        <f t="shared" si="41"/>
        <v>-4.030638044444446E-3</v>
      </c>
      <c r="N66" s="20">
        <f t="shared" si="41"/>
        <v>-3.9245686222222241E-3</v>
      </c>
      <c r="O66" s="20">
        <f t="shared" si="41"/>
        <v>-3.8184992000000017E-3</v>
      </c>
      <c r="P66" s="20">
        <f t="shared" si="41"/>
        <v>-3.7124297777777794E-3</v>
      </c>
      <c r="Q66" s="20">
        <f t="shared" si="41"/>
        <v>-3.6063603555555571E-3</v>
      </c>
      <c r="R66" s="20">
        <f t="shared" si="41"/>
        <v>-3.5002909333333347E-3</v>
      </c>
      <c r="S66" s="20">
        <f t="shared" si="41"/>
        <v>-3.3942215111111124E-3</v>
      </c>
      <c r="T66" s="20">
        <f t="shared" si="41"/>
        <v>-3.2881520888888901E-3</v>
      </c>
      <c r="U66" s="20">
        <f t="shared" si="41"/>
        <v>-3.1820826666666678E-3</v>
      </c>
      <c r="V66" s="20">
        <f t="shared" si="41"/>
        <v>-3.0760132444444454E-3</v>
      </c>
      <c r="W66" s="20">
        <f t="shared" si="41"/>
        <v>-2.9699438222222231E-3</v>
      </c>
      <c r="X66" s="20">
        <f t="shared" si="41"/>
        <v>-2.8638744000000008E-3</v>
      </c>
      <c r="Y66" s="20">
        <f t="shared" si="41"/>
        <v>-2.7578049777777784E-3</v>
      </c>
      <c r="Z66" s="20">
        <f t="shared" si="41"/>
        <v>-2.6517355555555561E-3</v>
      </c>
      <c r="AA66" s="20">
        <f t="shared" si="41"/>
        <v>-2.5456661333333338E-3</v>
      </c>
      <c r="AB66" s="20">
        <f t="shared" si="41"/>
        <v>-2.4395967111111114E-3</v>
      </c>
      <c r="AC66" s="20">
        <f t="shared" si="41"/>
        <v>-2.3335272888888891E-3</v>
      </c>
      <c r="AD66" s="20">
        <f t="shared" si="41"/>
        <v>-2.2274578666666668E-3</v>
      </c>
      <c r="AE66" s="20">
        <f t="shared" si="41"/>
        <v>-2.1213884444444444E-3</v>
      </c>
      <c r="AF66" s="20">
        <f t="shared" si="41"/>
        <v>-2.0153190222222221E-3</v>
      </c>
      <c r="AG66" s="20">
        <f t="shared" si="41"/>
        <v>-1.9092496E-3</v>
      </c>
      <c r="AH66" s="20">
        <f>AG68</f>
        <v>-1.8031801777777779E-3</v>
      </c>
      <c r="AI66" s="20">
        <f t="shared" si="41"/>
        <v>-1.6971107555555558E-3</v>
      </c>
      <c r="AJ66" s="20">
        <f t="shared" si="41"/>
        <v>-1.5910413333333337E-3</v>
      </c>
      <c r="AK66" s="20">
        <f t="shared" si="41"/>
        <v>-1.4849719111111115E-3</v>
      </c>
      <c r="AL66" s="20">
        <f t="shared" si="41"/>
        <v>-1.3789024888888894E-3</v>
      </c>
      <c r="AM66" s="20">
        <f>AL68</f>
        <v>-1.2728330666666673E-3</v>
      </c>
      <c r="AN66" s="20">
        <f t="shared" si="41"/>
        <v>-1.1667636444444452E-3</v>
      </c>
      <c r="AO66" s="20">
        <f t="shared" si="41"/>
        <v>-1.0606942222222231E-3</v>
      </c>
      <c r="AP66" s="20">
        <f t="shared" si="41"/>
        <v>-9.5462480000000087E-4</v>
      </c>
      <c r="AQ66" s="20">
        <f t="shared" si="41"/>
        <v>-8.4855537777777865E-4</v>
      </c>
      <c r="AR66" s="20">
        <f>AQ68</f>
        <v>-7.4248595555555642E-4</v>
      </c>
      <c r="AS66" s="20">
        <f t="shared" si="41"/>
        <v>-6.364165333333342E-4</v>
      </c>
      <c r="AT66" s="20">
        <f t="shared" si="41"/>
        <v>-5.3034711111111198E-4</v>
      </c>
      <c r="AU66" s="20">
        <f t="shared" si="41"/>
        <v>-4.2427768888888976E-4</v>
      </c>
      <c r="AV66" s="20">
        <f t="shared" si="41"/>
        <v>-3.1820826666666753E-4</v>
      </c>
      <c r="AW66" s="20">
        <f>AV68</f>
        <v>-2.1213884444444531E-4</v>
      </c>
      <c r="AX66" s="20">
        <f t="shared" si="41"/>
        <v>-1.060694222222231E-4</v>
      </c>
      <c r="AY66" s="20">
        <f t="shared" si="41"/>
        <v>-8.9446679230054116E-19</v>
      </c>
      <c r="AZ66" s="20">
        <f t="shared" si="41"/>
        <v>-8.9446679230054116E-19</v>
      </c>
      <c r="BA66" s="20">
        <f>AZ68</f>
        <v>-8.9446679230054116E-19</v>
      </c>
      <c r="BB66" s="20">
        <f t="shared" si="41"/>
        <v>-8.9446679230054116E-19</v>
      </c>
      <c r="BC66" s="20">
        <f t="shared" si="41"/>
        <v>-8.9446679230054116E-19</v>
      </c>
      <c r="BD66" s="20">
        <f t="shared" si="41"/>
        <v>-8.9446679230054116E-19</v>
      </c>
      <c r="BE66" s="20">
        <f t="shared" si="41"/>
        <v>-8.9446679230054116E-19</v>
      </c>
      <c r="BF66" s="20">
        <f>BE68</f>
        <v>-8.9446679230054116E-19</v>
      </c>
      <c r="BG66" s="20">
        <f t="shared" si="41"/>
        <v>-8.9446679230054116E-19</v>
      </c>
      <c r="BH66" s="20">
        <f t="shared" si="41"/>
        <v>-8.9446679230054116E-19</v>
      </c>
      <c r="BI66" s="20">
        <f t="shared" si="41"/>
        <v>-8.9446679230054116E-19</v>
      </c>
      <c r="BJ66" s="20">
        <f t="shared" si="41"/>
        <v>-8.9446679230054116E-19</v>
      </c>
      <c r="BK66" s="20">
        <f>BJ68</f>
        <v>-8.9446679230054116E-19</v>
      </c>
      <c r="BL66" s="20">
        <f t="shared" si="41"/>
        <v>-8.9446679230054116E-19</v>
      </c>
    </row>
    <row r="67" spans="1:64" ht="17.25" customHeight="1" outlineLevel="1">
      <c r="A67" s="262"/>
      <c r="B67" s="2" t="s">
        <v>385</v>
      </c>
      <c r="C67" s="2" t="s">
        <v>386</v>
      </c>
      <c r="D67" s="2" t="s">
        <v>197</v>
      </c>
      <c r="E67" s="20">
        <f>E68*(1/(1+'Fixed Data'!$E$8))</f>
        <v>-4.6341009708737854E-3</v>
      </c>
      <c r="F67" s="20">
        <f>F68*(1/(1+'Fixed Data'!$E$8))</f>
        <v>-4.5311209492988128E-3</v>
      </c>
      <c r="G67" s="20">
        <f>G68*(1/(1+'Fixed Data'!$E$8))</f>
        <v>-4.4281409277238401E-3</v>
      </c>
      <c r="H67" s="20">
        <f>H68*(1/(1+'Fixed Data'!$E$8))</f>
        <v>-4.3251609061488675E-3</v>
      </c>
      <c r="I67" s="20">
        <f>I68*(1/(1+'Fixed Data'!$E$8))</f>
        <v>-4.2221808845738949E-3</v>
      </c>
      <c r="J67" s="20">
        <f>J68*(1/(1+'Fixed Data'!$E$8))</f>
        <v>-4.1192008629989223E-3</v>
      </c>
      <c r="K67" s="20">
        <f>K68*(1/(1+'Fixed Data'!$E$8))</f>
        <v>-4.0162208414239496E-3</v>
      </c>
      <c r="L67" s="20">
        <f>L68*(1/(1+'Fixed Data'!$E$8))</f>
        <v>-3.913240819848977E-3</v>
      </c>
      <c r="M67" s="20">
        <f>M68*(1/(1+'Fixed Data'!$E$8))</f>
        <v>-3.810260798274004E-3</v>
      </c>
      <c r="N67" s="20">
        <f>N68*(1/(1+'Fixed Data'!$E$8))</f>
        <v>-3.7072807766990309E-3</v>
      </c>
      <c r="O67" s="20">
        <f>O68*(1/(1+'Fixed Data'!$E$8))</f>
        <v>-3.6043007551240579E-3</v>
      </c>
      <c r="P67" s="20">
        <f>P68*(1/(1+'Fixed Data'!$E$8))</f>
        <v>-3.5013207335490848E-3</v>
      </c>
      <c r="Q67" s="20">
        <f>Q68*(1/(1+'Fixed Data'!$E$8))</f>
        <v>-3.3983407119741113E-3</v>
      </c>
      <c r="R67" s="20">
        <f>R68*(1/(1+'Fixed Data'!$E$8))</f>
        <v>-3.2953606903991382E-3</v>
      </c>
      <c r="S67" s="20">
        <f>S68*(1/(1+'Fixed Data'!$E$8))</f>
        <v>-3.1923806688241652E-3</v>
      </c>
      <c r="T67" s="20">
        <f>T68*(1/(1+'Fixed Data'!$E$8))</f>
        <v>-3.0894006472491921E-3</v>
      </c>
      <c r="U67" s="20">
        <f>U68*(1/(1+'Fixed Data'!$E$8))</f>
        <v>-2.9864206256742191E-3</v>
      </c>
      <c r="V67" s="20">
        <f>V68*(1/(1+'Fixed Data'!$E$8))</f>
        <v>-2.8834406040992456E-3</v>
      </c>
      <c r="W67" s="20">
        <f>W68*(1/(1+'Fixed Data'!$E$8))</f>
        <v>-2.7804605825242725E-3</v>
      </c>
      <c r="X67" s="20">
        <f>X68*(1/(1+'Fixed Data'!$E$8))</f>
        <v>-2.6774805609492995E-3</v>
      </c>
      <c r="Y67" s="20">
        <f>Y68*(1/(1+'Fixed Data'!$E$8))</f>
        <v>-2.5745005393743264E-3</v>
      </c>
      <c r="Z67" s="20">
        <f>Z68*(1/(1+'Fixed Data'!$E$8))</f>
        <v>-2.4715205177993534E-3</v>
      </c>
      <c r="AA67" s="20">
        <f>AA68*(1/(1+'Fixed Data'!$E$8))</f>
        <v>-2.3685404962243799E-3</v>
      </c>
      <c r="AB67" s="20">
        <f>AB68*(1/(1+'Fixed Data'!$E$8))</f>
        <v>-2.2655604746494068E-3</v>
      </c>
      <c r="AC67" s="20">
        <f>AC68*(1/(1+'Fixed Data'!$E$8))</f>
        <v>-2.1625804530744338E-3</v>
      </c>
      <c r="AD67" s="20">
        <f>AD68*(1/(1+'Fixed Data'!$E$8))</f>
        <v>-2.0596004314994607E-3</v>
      </c>
      <c r="AE67" s="20">
        <f>AE68*(1/(1+'Fixed Data'!$E$8))</f>
        <v>-1.9566204099244876E-3</v>
      </c>
      <c r="AF67" s="20">
        <f>AF68*(1/(1+'Fixed Data'!$E$8))</f>
        <v>-1.8536403883495146E-3</v>
      </c>
      <c r="AG67" s="20">
        <f>AG68*(1/(1+'Fixed Data'!$E$8))</f>
        <v>-1.7506603667745417E-3</v>
      </c>
      <c r="AH67" s="20">
        <f>AH68*(1/(1+'Fixed Data'!$E$8))</f>
        <v>-1.6476803451995687E-3</v>
      </c>
      <c r="AI67" s="20">
        <f>AI68*(1/(1+'Fixed Data'!$E$8))</f>
        <v>-1.5447003236245959E-3</v>
      </c>
      <c r="AJ67" s="20">
        <f>AJ68*(1/(1+'Fixed Data'!$E$8))</f>
        <v>-1.4417203020496228E-3</v>
      </c>
      <c r="AK67" s="20">
        <f>AK68*(1/(1+'Fixed Data'!$E$8))</f>
        <v>-1.33874028047465E-3</v>
      </c>
      <c r="AL67" s="20">
        <f>AL68*(1/(1+'Fixed Data'!$E$8))</f>
        <v>-1.2357602588996771E-3</v>
      </c>
      <c r="AM67" s="20">
        <f>AM68*(1/(1+'Fixed Data'!$E$8))</f>
        <v>-1.1327802373247041E-3</v>
      </c>
      <c r="AN67" s="20">
        <f>AN68*(1/(1+'Fixed Data'!$E$8))</f>
        <v>-1.0298002157497312E-3</v>
      </c>
      <c r="AO67" s="20">
        <f>AO68*(1/(1+'Fixed Data'!$E$8))</f>
        <v>-9.2682019417475816E-4</v>
      </c>
      <c r="AP67" s="20">
        <f>AP68*(1/(1+'Fixed Data'!$E$8))</f>
        <v>-8.238401725997851E-4</v>
      </c>
      <c r="AQ67" s="20">
        <f>AQ68*(1/(1+'Fixed Data'!$E$8))</f>
        <v>-7.2086015102481205E-4</v>
      </c>
      <c r="AR67" s="20">
        <f>AR68*(1/(1+'Fixed Data'!$E$8))</f>
        <v>-6.1788012944983899E-4</v>
      </c>
      <c r="AS67" s="20">
        <f>AS68*(1/(1+'Fixed Data'!$E$8))</f>
        <v>-5.1490010787486604E-4</v>
      </c>
      <c r="AT67" s="20">
        <f>AT68*(1/(1+'Fixed Data'!$E$8))</f>
        <v>-4.1192008629989299E-4</v>
      </c>
      <c r="AU67" s="20">
        <f>AU68*(1/(1+'Fixed Data'!$E$8))</f>
        <v>-3.0894006472491993E-4</v>
      </c>
      <c r="AV67" s="20">
        <f>AV68*(1/(1+'Fixed Data'!$E$8))</f>
        <v>-2.059600431499469E-4</v>
      </c>
      <c r="AW67" s="20">
        <f>AW68*(1/(1+'Fixed Data'!$E$8))</f>
        <v>-1.0298002157497388E-4</v>
      </c>
      <c r="AX67" s="20">
        <f>AX68*(1/(1+'Fixed Data'!$E$8))</f>
        <v>-8.6841436145683603E-19</v>
      </c>
      <c r="AY67" s="20">
        <f>AY68*(1/(1+'Fixed Data'!$E$8))</f>
        <v>-8.6841436145683603E-19</v>
      </c>
      <c r="AZ67" s="20">
        <f>AZ68*(1/(1+'Fixed Data'!$E$8))</f>
        <v>-8.6841436145683603E-19</v>
      </c>
      <c r="BA67" s="20">
        <f>BA68*(1/(1+'Fixed Data'!$E$8))</f>
        <v>-8.6841436145683603E-19</v>
      </c>
      <c r="BB67" s="20">
        <f>BB68*(1/(1+'Fixed Data'!$E$8))</f>
        <v>-8.6841436145683603E-19</v>
      </c>
      <c r="BC67" s="20">
        <f>BC68*(1/(1+'Fixed Data'!$E$8))</f>
        <v>-8.6841436145683603E-19</v>
      </c>
      <c r="BD67" s="20">
        <f>BD68*(1/(1+'Fixed Data'!$E$8))</f>
        <v>-8.6841436145683603E-19</v>
      </c>
      <c r="BE67" s="20">
        <f>BE68*(1/(1+'Fixed Data'!$E$8))</f>
        <v>-8.6841436145683603E-19</v>
      </c>
      <c r="BF67" s="20">
        <f>BF68*(1/(1+'Fixed Data'!$E$8))</f>
        <v>-8.6841436145683603E-19</v>
      </c>
      <c r="BG67" s="20">
        <f>BG68*(1/(1+'Fixed Data'!$E$8))</f>
        <v>-8.6841436145683603E-19</v>
      </c>
      <c r="BH67" s="20">
        <f>BH68*(1/(1+'Fixed Data'!$E$8))</f>
        <v>-8.6841436145683603E-19</v>
      </c>
      <c r="BI67" s="20">
        <f>BI68*(1/(1+'Fixed Data'!$E$8))</f>
        <v>-8.6841436145683603E-19</v>
      </c>
      <c r="BJ67" s="20">
        <f>BJ68*(1/(1+'Fixed Data'!$E$8))</f>
        <v>-8.6841436145683603E-19</v>
      </c>
      <c r="BK67" s="20">
        <f>BK68*(1/(1+'Fixed Data'!$E$8))</f>
        <v>-8.6841436145683603E-19</v>
      </c>
      <c r="BL67" s="20">
        <f>BL68*(1/(1+'Fixed Data'!$E$8))</f>
        <v>-8.6841436145683603E-19</v>
      </c>
    </row>
    <row r="68" spans="1:64" ht="16.5" customHeight="1" outlineLevel="1">
      <c r="A68" s="262"/>
      <c r="B68" s="2" t="s">
        <v>387</v>
      </c>
      <c r="C68" s="2" t="s">
        <v>388</v>
      </c>
      <c r="D68" s="2" t="s">
        <v>197</v>
      </c>
      <c r="E68" s="20">
        <f t="shared" ref="E68:AK68" si="42">E33-E65+E66</f>
        <v>-4.7731239999999992E-3</v>
      </c>
      <c r="F68" s="20">
        <f t="shared" si="42"/>
        <v>-4.6670545777777774E-3</v>
      </c>
      <c r="G68" s="20">
        <f t="shared" si="42"/>
        <v>-4.5609851555555555E-3</v>
      </c>
      <c r="H68" s="20">
        <f t="shared" si="42"/>
        <v>-4.4549157333333336E-3</v>
      </c>
      <c r="I68" s="20">
        <f t="shared" si="42"/>
        <v>-4.3488463111111117E-3</v>
      </c>
      <c r="J68" s="20">
        <f t="shared" si="42"/>
        <v>-4.2427768888888898E-3</v>
      </c>
      <c r="K68" s="20">
        <f t="shared" si="42"/>
        <v>-4.1367074666666679E-3</v>
      </c>
      <c r="L68" s="20">
        <f t="shared" si="42"/>
        <v>-4.030638044444446E-3</v>
      </c>
      <c r="M68" s="20">
        <f t="shared" si="42"/>
        <v>-3.9245686222222241E-3</v>
      </c>
      <c r="N68" s="20">
        <f t="shared" si="42"/>
        <v>-3.8184992000000017E-3</v>
      </c>
      <c r="O68" s="20">
        <f t="shared" si="42"/>
        <v>-3.7124297777777794E-3</v>
      </c>
      <c r="P68" s="20">
        <f t="shared" si="42"/>
        <v>-3.6063603555555571E-3</v>
      </c>
      <c r="Q68" s="20">
        <f t="shared" si="42"/>
        <v>-3.5002909333333347E-3</v>
      </c>
      <c r="R68" s="20">
        <f t="shared" si="42"/>
        <v>-3.3942215111111124E-3</v>
      </c>
      <c r="S68" s="20">
        <f t="shared" si="42"/>
        <v>-3.2881520888888901E-3</v>
      </c>
      <c r="T68" s="20">
        <f t="shared" si="42"/>
        <v>-3.1820826666666678E-3</v>
      </c>
      <c r="U68" s="20">
        <f t="shared" si="42"/>
        <v>-3.0760132444444454E-3</v>
      </c>
      <c r="V68" s="20">
        <f t="shared" si="42"/>
        <v>-2.9699438222222231E-3</v>
      </c>
      <c r="W68" s="20">
        <f t="shared" si="42"/>
        <v>-2.8638744000000008E-3</v>
      </c>
      <c r="X68" s="20">
        <f t="shared" si="42"/>
        <v>-2.7578049777777784E-3</v>
      </c>
      <c r="Y68" s="20">
        <f t="shared" si="42"/>
        <v>-2.6517355555555561E-3</v>
      </c>
      <c r="Z68" s="20">
        <f t="shared" si="42"/>
        <v>-2.5456661333333338E-3</v>
      </c>
      <c r="AA68" s="20">
        <f t="shared" si="42"/>
        <v>-2.4395967111111114E-3</v>
      </c>
      <c r="AB68" s="20">
        <f t="shared" si="42"/>
        <v>-2.3335272888888891E-3</v>
      </c>
      <c r="AC68" s="20">
        <f t="shared" si="42"/>
        <v>-2.2274578666666668E-3</v>
      </c>
      <c r="AD68" s="20">
        <f t="shared" si="42"/>
        <v>-2.1213884444444444E-3</v>
      </c>
      <c r="AE68" s="20">
        <f t="shared" si="42"/>
        <v>-2.0153190222222221E-3</v>
      </c>
      <c r="AF68" s="20">
        <f t="shared" si="42"/>
        <v>-1.9092496E-3</v>
      </c>
      <c r="AG68" s="20">
        <f t="shared" ref="AG68" si="43">AG33-AG65+AG66</f>
        <v>-1.8031801777777779E-3</v>
      </c>
      <c r="AH68" s="20">
        <f t="shared" si="42"/>
        <v>-1.6971107555555558E-3</v>
      </c>
      <c r="AI68" s="20">
        <f t="shared" si="42"/>
        <v>-1.5910413333333337E-3</v>
      </c>
      <c r="AJ68" s="20">
        <f t="shared" si="42"/>
        <v>-1.4849719111111115E-3</v>
      </c>
      <c r="AK68" s="20">
        <f t="shared" si="42"/>
        <v>-1.3789024888888894E-3</v>
      </c>
      <c r="AL68" s="20">
        <f t="shared" ref="AL68" si="44">AL33-AL65+AL66</f>
        <v>-1.2728330666666673E-3</v>
      </c>
      <c r="AM68" s="20">
        <f t="shared" ref="AM68:BL68" si="45">AM33-AM65+AM66</f>
        <v>-1.1667636444444452E-3</v>
      </c>
      <c r="AN68" s="20">
        <f t="shared" si="45"/>
        <v>-1.0606942222222231E-3</v>
      </c>
      <c r="AO68" s="20">
        <f t="shared" si="45"/>
        <v>-9.5462480000000087E-4</v>
      </c>
      <c r="AP68" s="20">
        <f t="shared" si="45"/>
        <v>-8.4855537777777865E-4</v>
      </c>
      <c r="AQ68" s="20">
        <f t="shared" ref="AQ68" si="46">AQ33-AQ65+AQ66</f>
        <v>-7.4248595555555642E-4</v>
      </c>
      <c r="AR68" s="20">
        <f t="shared" si="45"/>
        <v>-6.364165333333342E-4</v>
      </c>
      <c r="AS68" s="20">
        <f t="shared" si="45"/>
        <v>-5.3034711111111198E-4</v>
      </c>
      <c r="AT68" s="20">
        <f t="shared" si="45"/>
        <v>-4.2427768888888976E-4</v>
      </c>
      <c r="AU68" s="20">
        <f t="shared" si="45"/>
        <v>-3.1820826666666753E-4</v>
      </c>
      <c r="AV68" s="20">
        <f t="shared" ref="AV68" si="47">AV33-AV65+AV66</f>
        <v>-2.1213884444444531E-4</v>
      </c>
      <c r="AW68" s="20">
        <f t="shared" si="45"/>
        <v>-1.060694222222231E-4</v>
      </c>
      <c r="AX68" s="20">
        <f t="shared" si="45"/>
        <v>-8.9446679230054116E-19</v>
      </c>
      <c r="AY68" s="20">
        <f t="shared" si="45"/>
        <v>-8.9446679230054116E-19</v>
      </c>
      <c r="AZ68" s="20">
        <f t="shared" ref="AZ68" si="48">AZ33-AZ65+AZ66</f>
        <v>-8.9446679230054116E-19</v>
      </c>
      <c r="BA68" s="20">
        <f t="shared" si="45"/>
        <v>-8.9446679230054116E-19</v>
      </c>
      <c r="BB68" s="20">
        <f t="shared" si="45"/>
        <v>-8.9446679230054116E-19</v>
      </c>
      <c r="BC68" s="20">
        <f t="shared" si="45"/>
        <v>-8.9446679230054116E-19</v>
      </c>
      <c r="BD68" s="20">
        <f t="shared" si="45"/>
        <v>-8.9446679230054116E-19</v>
      </c>
      <c r="BE68" s="20">
        <f t="shared" ref="BE68" si="49">BE33-BE65+BE66</f>
        <v>-8.9446679230054116E-19</v>
      </c>
      <c r="BF68" s="20">
        <f t="shared" si="45"/>
        <v>-8.9446679230054116E-19</v>
      </c>
      <c r="BG68" s="20">
        <f t="shared" si="45"/>
        <v>-8.9446679230054116E-19</v>
      </c>
      <c r="BH68" s="20">
        <f t="shared" si="45"/>
        <v>-8.9446679230054116E-19</v>
      </c>
      <c r="BI68" s="20">
        <f t="shared" si="45"/>
        <v>-8.9446679230054116E-19</v>
      </c>
      <c r="BJ68" s="20">
        <f t="shared" ref="BJ68" si="50">BJ33-BJ65+BJ66</f>
        <v>-8.9446679230054116E-19</v>
      </c>
      <c r="BK68" s="20">
        <f t="shared" si="45"/>
        <v>-8.9446679230054116E-19</v>
      </c>
      <c r="BL68" s="20">
        <f t="shared" si="45"/>
        <v>-8.9446679230054116E-19</v>
      </c>
    </row>
    <row r="69" spans="1:64" ht="16.5">
      <c r="A69" s="262"/>
      <c r="B69" s="2" t="s">
        <v>389</v>
      </c>
      <c r="C69" s="2" t="s">
        <v>390</v>
      </c>
      <c r="D69" s="2" t="s">
        <v>197</v>
      </c>
      <c r="E69" s="20">
        <f>AVERAGE(E66:E67)*'Fixed Data'!$E$8</f>
        <v>-6.9511514563106783E-5</v>
      </c>
      <c r="F69" s="20">
        <f>AVERAGE(F66:F67)*'Fixed Data'!$E$8</f>
        <v>-1.3956367423948219E-4</v>
      </c>
      <c r="G69" s="20">
        <f>AVERAGE(G66:G67)*'Fixed Data'!$E$8</f>
        <v>-1.3642793258252425E-4</v>
      </c>
      <c r="H69" s="20">
        <f>AVERAGE(H66:H67)*'Fixed Data'!$E$8</f>
        <v>-1.3329219092556634E-4</v>
      </c>
      <c r="I69" s="20">
        <f>AVERAGE(I66:I67)*'Fixed Data'!$E$8</f>
        <v>-1.3015644926860841E-4</v>
      </c>
      <c r="J69" s="20">
        <f>AVERAGE(J66:J67)*'Fixed Data'!$E$8</f>
        <v>-1.2702070761165052E-4</v>
      </c>
      <c r="K69" s="20">
        <f>AVERAGE(K66:K67)*'Fixed Data'!$E$8</f>
        <v>-1.2388496595469258E-4</v>
      </c>
      <c r="L69" s="20">
        <f>AVERAGE(L66:L67)*'Fixed Data'!$E$8</f>
        <v>-1.2074922429773469E-4</v>
      </c>
      <c r="M69" s="20">
        <f>AVERAGE(M66:M67)*'Fixed Data'!$E$8</f>
        <v>-1.1761348264077674E-4</v>
      </c>
      <c r="N69" s="20">
        <f>AVERAGE(N66:N67)*'Fixed Data'!$E$8</f>
        <v>-1.1447774098381883E-4</v>
      </c>
      <c r="O69" s="20">
        <f>AVERAGE(O66:O67)*'Fixed Data'!$E$8</f>
        <v>-1.1134199932686089E-4</v>
      </c>
      <c r="P69" s="20">
        <f>AVERAGE(P66:P67)*'Fixed Data'!$E$8</f>
        <v>-1.0820625766990297E-4</v>
      </c>
      <c r="Q69" s="20">
        <f>AVERAGE(Q66:Q67)*'Fixed Data'!$E$8</f>
        <v>-1.0507051601294501E-4</v>
      </c>
      <c r="R69" s="20">
        <f>AVERAGE(R66:R67)*'Fixed Data'!$E$8</f>
        <v>-1.0193477435598709E-4</v>
      </c>
      <c r="S69" s="20">
        <f>AVERAGE(S66:S67)*'Fixed Data'!$E$8</f>
        <v>-9.8799032699029154E-5</v>
      </c>
      <c r="T69" s="20">
        <f>AVERAGE(T66:T67)*'Fixed Data'!$E$8</f>
        <v>-9.566329104207123E-5</v>
      </c>
      <c r="U69" s="20">
        <f>AVERAGE(U66:U67)*'Fixed Data'!$E$8</f>
        <v>-9.2527549385113293E-5</v>
      </c>
      <c r="V69" s="20">
        <f>AVERAGE(V66:V67)*'Fixed Data'!$E$8</f>
        <v>-8.9391807728155355E-5</v>
      </c>
      <c r="W69" s="20">
        <f>AVERAGE(W66:W67)*'Fixed Data'!$E$8</f>
        <v>-8.6256066071197432E-5</v>
      </c>
      <c r="X69" s="20">
        <f>AVERAGE(X66:X67)*'Fixed Data'!$E$8</f>
        <v>-8.3120324414239494E-5</v>
      </c>
      <c r="Y69" s="20">
        <f>AVERAGE(Y66:Y67)*'Fixed Data'!$E$8</f>
        <v>-7.9984582757281571E-5</v>
      </c>
      <c r="Z69" s="20">
        <f>AVERAGE(Z66:Z67)*'Fixed Data'!$E$8</f>
        <v>-7.6848841100323633E-5</v>
      </c>
      <c r="AA69" s="20">
        <f>AVERAGE(AA66:AA67)*'Fixed Data'!$E$8</f>
        <v>-7.371309944336571E-5</v>
      </c>
      <c r="AB69" s="20">
        <f>AVERAGE(AB66:AB67)*'Fixed Data'!$E$8</f>
        <v>-7.0577357786407759E-5</v>
      </c>
      <c r="AC69" s="20">
        <f>AVERAGE(AC66:AC67)*'Fixed Data'!$E$8</f>
        <v>-6.7441616129449848E-5</v>
      </c>
      <c r="AD69" s="20">
        <f>AVERAGE(AD66:AD67)*'Fixed Data'!$E$8</f>
        <v>-6.4305874472491898E-5</v>
      </c>
      <c r="AE69" s="20">
        <f>AVERAGE(AE66:AE67)*'Fixed Data'!$E$8</f>
        <v>-6.1170132815533987E-5</v>
      </c>
      <c r="AF69" s="20">
        <f>AVERAGE(AF66:AF67)*'Fixed Data'!$E$8</f>
        <v>-5.803439115857605E-5</v>
      </c>
      <c r="AG69" s="20">
        <f>AVERAGE(AG66:AG67)*'Fixed Data'!$E$8</f>
        <v>-5.4898649501618126E-5</v>
      </c>
      <c r="AH69" s="20">
        <f>AVERAGE(AH66:AH67)*'Fixed Data'!$E$8</f>
        <v>-5.1762907844660196E-5</v>
      </c>
      <c r="AI69" s="20">
        <f>AVERAGE(AI66:AI67)*'Fixed Data'!$E$8</f>
        <v>-4.8627166187702279E-5</v>
      </c>
      <c r="AJ69" s="20">
        <f>AVERAGE(AJ66:AJ67)*'Fixed Data'!$E$8</f>
        <v>-4.5491424530744348E-5</v>
      </c>
      <c r="AK69" s="20">
        <f>AVERAGE(AK66:AK67)*'Fixed Data'!$E$8</f>
        <v>-4.2355682873786418E-5</v>
      </c>
      <c r="AL69" s="20">
        <f>AVERAGE(AL66:AL67)*'Fixed Data'!$E$8</f>
        <v>-3.9219941216828494E-5</v>
      </c>
      <c r="AM69" s="20">
        <f>AVERAGE(AM66:AM67)*'Fixed Data'!$E$8</f>
        <v>-3.6084199559870563E-5</v>
      </c>
      <c r="AN69" s="20">
        <f>AVERAGE(AN66:AN67)*'Fixed Data'!$E$8</f>
        <v>-3.2948457902912646E-5</v>
      </c>
      <c r="AO69" s="20">
        <f>AVERAGE(AO66:AO67)*'Fixed Data'!$E$8</f>
        <v>-2.9812716245954719E-5</v>
      </c>
      <c r="AP69" s="20">
        <f>AVERAGE(AP66:AP67)*'Fixed Data'!$E$8</f>
        <v>-2.6676974588996789E-5</v>
      </c>
      <c r="AQ69" s="20">
        <f>AVERAGE(AQ66:AQ67)*'Fixed Data'!$E$8</f>
        <v>-2.3541232932038858E-5</v>
      </c>
      <c r="AR69" s="20">
        <f>AVERAGE(AR66:AR67)*'Fixed Data'!$E$8</f>
        <v>-2.0405491275080931E-5</v>
      </c>
      <c r="AS69" s="20">
        <f>AVERAGE(AS66:AS67)*'Fixed Data'!$E$8</f>
        <v>-1.7269749618123E-5</v>
      </c>
      <c r="AT69" s="20">
        <f>AVERAGE(AT66:AT67)*'Fixed Data'!$E$8</f>
        <v>-1.4134007961165073E-5</v>
      </c>
      <c r="AU69" s="20">
        <f>AVERAGE(AU66:AU67)*'Fixed Data'!$E$8</f>
        <v>-1.0998266304207144E-5</v>
      </c>
      <c r="AV69" s="20">
        <f>AVERAGE(AV66:AV67)*'Fixed Data'!$E$8</f>
        <v>-7.8625246472492156E-6</v>
      </c>
      <c r="AW69" s="20">
        <f>AVERAGE(AW66:AW67)*'Fixed Data'!$E$8</f>
        <v>-4.7267829902912876E-6</v>
      </c>
      <c r="AX69" s="20">
        <f>AVERAGE(AX66:AX67)*'Fixed Data'!$E$8</f>
        <v>-1.5910413333333596E-6</v>
      </c>
      <c r="AY69" s="20">
        <f>AVERAGE(AY66:AY67)*'Fixed Data'!$E$8</f>
        <v>-2.6443217306360656E-20</v>
      </c>
      <c r="AZ69" s="20">
        <f>AVERAGE(AZ66:AZ67)*'Fixed Data'!$E$8</f>
        <v>-2.6443217306360656E-20</v>
      </c>
      <c r="BA69" s="20">
        <f>AVERAGE(BA66:BA67)*'Fixed Data'!$E$8</f>
        <v>-2.6443217306360656E-20</v>
      </c>
      <c r="BB69" s="20">
        <f>AVERAGE(BB66:BB67)*'Fixed Data'!$E$8</f>
        <v>-2.6443217306360656E-20</v>
      </c>
      <c r="BC69" s="20">
        <f>AVERAGE(BC66:BC67)*'Fixed Data'!$E$8</f>
        <v>-2.6443217306360656E-20</v>
      </c>
      <c r="BD69" s="20">
        <f>AVERAGE(BD66:BD67)*'Fixed Data'!$E$8</f>
        <v>-2.6443217306360656E-20</v>
      </c>
      <c r="BE69" s="20">
        <f>AVERAGE(BE66:BE67)*'Fixed Data'!$E$8</f>
        <v>-2.6443217306360656E-20</v>
      </c>
      <c r="BF69" s="20">
        <f>AVERAGE(BF66:BF67)*'Fixed Data'!$E$8</f>
        <v>-2.6443217306360656E-20</v>
      </c>
      <c r="BG69" s="20">
        <f>AVERAGE(BG66:BG67)*'Fixed Data'!$E$8</f>
        <v>-2.6443217306360656E-20</v>
      </c>
      <c r="BH69" s="20">
        <f>AVERAGE(BH66:BH67)*'Fixed Data'!$E$8</f>
        <v>-2.6443217306360656E-20</v>
      </c>
      <c r="BI69" s="20">
        <f>AVERAGE(BI66:BI67)*'Fixed Data'!$E$8</f>
        <v>-2.6443217306360656E-20</v>
      </c>
      <c r="BJ69" s="20">
        <f>AVERAGE(BJ66:BJ67)*'Fixed Data'!$E$8</f>
        <v>-2.6443217306360656E-20</v>
      </c>
      <c r="BK69" s="20">
        <f>AVERAGE(BK66:BK67)*'Fixed Data'!$E$8</f>
        <v>-2.6443217306360656E-20</v>
      </c>
      <c r="BL69" s="20">
        <f>AVERAGE(BL66:BL67)*'Fixed Data'!$E$8</f>
        <v>-2.6443217306360656E-20</v>
      </c>
    </row>
    <row r="70" spans="1:64" ht="16.5" thickBot="1">
      <c r="A70" s="261"/>
      <c r="B70" s="9" t="s">
        <v>391</v>
      </c>
      <c r="C70" s="9" t="s">
        <v>392</v>
      </c>
      <c r="D70" s="9" t="s">
        <v>197</v>
      </c>
      <c r="E70" s="31">
        <f t="shared" ref="E70:AL70" si="51">E34+E65+E69</f>
        <v>-9.118275145631069E-4</v>
      </c>
      <c r="F70" s="31">
        <f t="shared" si="51"/>
        <v>-2.4563309646170439E-4</v>
      </c>
      <c r="G70" s="31">
        <f t="shared" si="51"/>
        <v>-2.4249735480474645E-4</v>
      </c>
      <c r="H70" s="31">
        <f t="shared" si="51"/>
        <v>-2.3936161314778856E-4</v>
      </c>
      <c r="I70" s="31">
        <f t="shared" si="51"/>
        <v>-2.3622587149083063E-4</v>
      </c>
      <c r="J70" s="31">
        <f t="shared" si="51"/>
        <v>-2.3309012983387274E-4</v>
      </c>
      <c r="K70" s="31">
        <f t="shared" si="51"/>
        <v>-2.2995438817691481E-4</v>
      </c>
      <c r="L70" s="31">
        <f t="shared" si="51"/>
        <v>-2.268186465199569E-4</v>
      </c>
      <c r="M70" s="31">
        <f t="shared" si="51"/>
        <v>-2.2368290486299893E-4</v>
      </c>
      <c r="N70" s="31">
        <f t="shared" si="51"/>
        <v>-2.2054716320604105E-4</v>
      </c>
      <c r="O70" s="31">
        <f t="shared" si="51"/>
        <v>-2.1741142154908311E-4</v>
      </c>
      <c r="P70" s="31">
        <f t="shared" si="51"/>
        <v>-2.1427567989212517E-4</v>
      </c>
      <c r="Q70" s="31">
        <f t="shared" si="51"/>
        <v>-2.1113993823516724E-4</v>
      </c>
      <c r="R70" s="31">
        <f t="shared" si="51"/>
        <v>-2.080041965782093E-4</v>
      </c>
      <c r="S70" s="31">
        <f t="shared" si="51"/>
        <v>-2.0486845492125136E-4</v>
      </c>
      <c r="T70" s="31">
        <f t="shared" si="51"/>
        <v>-2.0173271326429343E-4</v>
      </c>
      <c r="U70" s="31">
        <f t="shared" si="51"/>
        <v>-1.9859697160733549E-4</v>
      </c>
      <c r="V70" s="31">
        <f t="shared" si="51"/>
        <v>-1.9546122995037755E-4</v>
      </c>
      <c r="W70" s="31">
        <f t="shared" si="51"/>
        <v>-1.9232548829341964E-4</v>
      </c>
      <c r="X70" s="31">
        <f t="shared" si="51"/>
        <v>-1.891897466364617E-4</v>
      </c>
      <c r="Y70" s="31">
        <f t="shared" si="51"/>
        <v>-1.8605400497950379E-4</v>
      </c>
      <c r="Z70" s="31">
        <f t="shared" si="51"/>
        <v>-1.8291826332254586E-4</v>
      </c>
      <c r="AA70" s="31">
        <f t="shared" si="51"/>
        <v>-1.7978252166558792E-4</v>
      </c>
      <c r="AB70" s="31">
        <f t="shared" si="51"/>
        <v>-1.7664678000862998E-4</v>
      </c>
      <c r="AC70" s="31">
        <f t="shared" si="51"/>
        <v>-1.7351103835167204E-4</v>
      </c>
      <c r="AD70" s="31">
        <f t="shared" si="51"/>
        <v>-1.7037529669471411E-4</v>
      </c>
      <c r="AE70" s="31">
        <f t="shared" si="51"/>
        <v>-1.672395550377562E-4</v>
      </c>
      <c r="AF70" s="31">
        <f t="shared" si="51"/>
        <v>-1.6410381338079826E-4</v>
      </c>
      <c r="AG70" s="31">
        <f t="shared" ref="AG70" si="52">AG34+AG65+AG69</f>
        <v>-1.6096807172384035E-4</v>
      </c>
      <c r="AH70" s="31">
        <f t="shared" si="51"/>
        <v>-1.5783233006688241E-4</v>
      </c>
      <c r="AI70" s="31">
        <f t="shared" si="51"/>
        <v>-1.5469658840992447E-4</v>
      </c>
      <c r="AJ70" s="31">
        <f t="shared" si="51"/>
        <v>-1.5156084675296656E-4</v>
      </c>
      <c r="AK70" s="31">
        <f t="shared" si="51"/>
        <v>-1.4842510509600863E-4</v>
      </c>
      <c r="AL70" s="31">
        <f t="shared" si="51"/>
        <v>-1.4528936343905072E-4</v>
      </c>
      <c r="AM70" s="31">
        <f t="shared" ref="AM70:BL70" si="53">AM34+AM65+AM69</f>
        <v>-1.4215362178209278E-4</v>
      </c>
      <c r="AN70" s="31">
        <f t="shared" si="53"/>
        <v>-1.3901788012513484E-4</v>
      </c>
      <c r="AO70" s="31">
        <f t="shared" si="53"/>
        <v>-1.3588213846817693E-4</v>
      </c>
      <c r="AP70" s="31">
        <f t="shared" si="53"/>
        <v>-1.3274639681121899E-4</v>
      </c>
      <c r="AQ70" s="31">
        <f t="shared" ref="AQ70" si="54">AQ34+AQ65+AQ69</f>
        <v>-1.2961065515426106E-4</v>
      </c>
      <c r="AR70" s="31">
        <f t="shared" si="53"/>
        <v>-1.2647491349730315E-4</v>
      </c>
      <c r="AS70" s="31">
        <f t="shared" si="53"/>
        <v>-1.2333917184034521E-4</v>
      </c>
      <c r="AT70" s="31">
        <f t="shared" si="53"/>
        <v>-1.2020343018338729E-4</v>
      </c>
      <c r="AU70" s="31">
        <f t="shared" si="53"/>
        <v>-1.1706768852642935E-4</v>
      </c>
      <c r="AV70" s="31">
        <f t="shared" si="53"/>
        <v>-1.1393194686947142E-4</v>
      </c>
      <c r="AW70" s="31">
        <f t="shared" si="53"/>
        <v>-1.107962052125135E-4</v>
      </c>
      <c r="AX70" s="31">
        <f t="shared" si="53"/>
        <v>-1.0766046355555556E-4</v>
      </c>
      <c r="AY70" s="31">
        <f t="shared" si="53"/>
        <v>-2.6443217306360656E-20</v>
      </c>
      <c r="AZ70" s="31">
        <f t="shared" si="53"/>
        <v>-2.6443217306360656E-20</v>
      </c>
      <c r="BA70" s="31">
        <f t="shared" si="53"/>
        <v>-2.6443217306360656E-20</v>
      </c>
      <c r="BB70" s="31">
        <f t="shared" si="53"/>
        <v>-2.6443217306360656E-20</v>
      </c>
      <c r="BC70" s="31">
        <f t="shared" si="53"/>
        <v>-2.6443217306360656E-20</v>
      </c>
      <c r="BD70" s="31">
        <f t="shared" si="53"/>
        <v>-2.6443217306360656E-20</v>
      </c>
      <c r="BE70" s="31">
        <f t="shared" ref="BE70" si="55">BE34+BE65+BE69</f>
        <v>-2.6443217306360656E-20</v>
      </c>
      <c r="BF70" s="31">
        <f t="shared" si="53"/>
        <v>-2.6443217306360656E-20</v>
      </c>
      <c r="BG70" s="31">
        <f t="shared" si="53"/>
        <v>-2.6443217306360656E-20</v>
      </c>
      <c r="BH70" s="31">
        <f t="shared" si="53"/>
        <v>-2.6443217306360656E-20</v>
      </c>
      <c r="BI70" s="31">
        <f t="shared" si="53"/>
        <v>-2.6443217306360656E-20</v>
      </c>
      <c r="BJ70" s="31">
        <f t="shared" ref="BJ70" si="56">BJ34+BJ65+BJ69</f>
        <v>-2.6443217306360656E-20</v>
      </c>
      <c r="BK70" s="31">
        <f t="shared" si="53"/>
        <v>-2.6443217306360656E-20</v>
      </c>
      <c r="BL70" s="31">
        <f t="shared" si="53"/>
        <v>-2.6443217306360656E-20</v>
      </c>
    </row>
    <row r="71" spans="1:64" ht="12.75" customHeight="1">
      <c r="A71" s="254" t="s">
        <v>393</v>
      </c>
      <c r="B71" s="2" t="s">
        <v>202</v>
      </c>
      <c r="D71" s="2" t="s">
        <v>197</v>
      </c>
      <c r="E71" s="20">
        <f>'Fixed Data'!$K$8*E92/1000000</f>
        <v>0</v>
      </c>
      <c r="F71" s="20">
        <f>'Fixed Data'!$K$8*F92/1000000</f>
        <v>0</v>
      </c>
      <c r="G71" s="20">
        <f>'Fixed Data'!$K$8*G92/1000000</f>
        <v>0</v>
      </c>
      <c r="H71" s="20">
        <f>'Fixed Data'!$K$8*H92/1000000</f>
        <v>0</v>
      </c>
      <c r="I71" s="20">
        <f>'Fixed Data'!$K$8*I92/1000000</f>
        <v>0</v>
      </c>
      <c r="J71" s="20">
        <f>'Fixed Data'!$K$8*J92/1000000</f>
        <v>0</v>
      </c>
      <c r="K71" s="20">
        <f>'Fixed Data'!$K$8*K92/1000000</f>
        <v>0</v>
      </c>
      <c r="L71" s="20">
        <f>'Fixed Data'!$K$8*L92/1000000</f>
        <v>0</v>
      </c>
      <c r="M71" s="20">
        <f>'Fixed Data'!$K$8*M92/1000000</f>
        <v>0</v>
      </c>
      <c r="N71" s="20">
        <f>'Fixed Data'!$K$8*N92/1000000</f>
        <v>0</v>
      </c>
      <c r="O71" s="20">
        <f>'Fixed Data'!$K$8*O92/1000000</f>
        <v>0</v>
      </c>
      <c r="P71" s="20">
        <f>'Fixed Data'!$K$8*P92/1000000</f>
        <v>0</v>
      </c>
      <c r="Q71" s="20">
        <f>'Fixed Data'!$K$8*Q92/1000000</f>
        <v>0</v>
      </c>
      <c r="R71" s="20">
        <f>'Fixed Data'!$K$8*R92/1000000</f>
        <v>0</v>
      </c>
      <c r="S71" s="20">
        <f>'Fixed Data'!$K$8*S92/1000000</f>
        <v>0</v>
      </c>
      <c r="T71" s="20">
        <f>'Fixed Data'!$K$8*T92/1000000</f>
        <v>0</v>
      </c>
      <c r="U71" s="20">
        <f>'Fixed Data'!$K$8*U92/1000000</f>
        <v>0</v>
      </c>
      <c r="V71" s="20">
        <f>'Fixed Data'!$K$8*V92/1000000</f>
        <v>0</v>
      </c>
      <c r="W71" s="20">
        <f>'Fixed Data'!$K$8*W92/1000000</f>
        <v>0</v>
      </c>
      <c r="X71" s="20">
        <f>'Fixed Data'!$K$8*X92/1000000</f>
        <v>0</v>
      </c>
      <c r="Y71" s="20">
        <f>'Fixed Data'!$K$8*Y92/1000000</f>
        <v>0</v>
      </c>
      <c r="Z71" s="20">
        <f>'Fixed Data'!$K$8*Z92/1000000</f>
        <v>0</v>
      </c>
      <c r="AA71" s="20">
        <f>'Fixed Data'!$K$8*AA92/1000000</f>
        <v>0</v>
      </c>
      <c r="AB71" s="20">
        <f>'Fixed Data'!$K$8*AB92/1000000</f>
        <v>0</v>
      </c>
      <c r="AC71" s="20">
        <f>'Fixed Data'!$K$8*AC92/1000000</f>
        <v>0</v>
      </c>
      <c r="AD71" s="20">
        <f>'Fixed Data'!$K$8*AD92/1000000</f>
        <v>0</v>
      </c>
      <c r="AE71" s="20">
        <f>'Fixed Data'!$K$8*AE92/1000000</f>
        <v>0</v>
      </c>
      <c r="AF71" s="20">
        <f>'Fixed Data'!$K$8*AF92/1000000</f>
        <v>0</v>
      </c>
      <c r="AG71" s="20">
        <f>'Fixed Data'!$K$8*AG92/1000000</f>
        <v>0</v>
      </c>
      <c r="AH71" s="20">
        <f>'Fixed Data'!$K$8*AH92/1000000</f>
        <v>0</v>
      </c>
      <c r="AI71" s="20">
        <f>'Fixed Data'!$K$8*AI92/1000000</f>
        <v>0</v>
      </c>
      <c r="AJ71" s="20">
        <f>'Fixed Data'!$K$8*AJ92/1000000</f>
        <v>0</v>
      </c>
      <c r="AK71" s="20">
        <f>'Fixed Data'!$K$8*AK92/1000000</f>
        <v>0</v>
      </c>
      <c r="AL71" s="20">
        <f>'Fixed Data'!$K$8*AL92/1000000</f>
        <v>0</v>
      </c>
      <c r="AM71" s="20">
        <f>'Fixed Data'!$K$8*AM92/1000000</f>
        <v>0</v>
      </c>
      <c r="AN71" s="20">
        <f>'Fixed Data'!$K$8*AN92/1000000</f>
        <v>0</v>
      </c>
      <c r="AO71" s="20">
        <f>'Fixed Data'!$K$8*AO92/1000000</f>
        <v>0</v>
      </c>
      <c r="AP71" s="20">
        <f>'Fixed Data'!$K$8*AP92/1000000</f>
        <v>0</v>
      </c>
      <c r="AQ71" s="20">
        <f>'Fixed Data'!$K$8*AQ92/1000000</f>
        <v>0</v>
      </c>
      <c r="AR71" s="20">
        <f>'Fixed Data'!$K$8*AR92/1000000</f>
        <v>0</v>
      </c>
      <c r="AS71" s="20">
        <f>'Fixed Data'!$K$8*AS92/1000000</f>
        <v>0</v>
      </c>
      <c r="AT71" s="20">
        <f>'Fixed Data'!$K$8*AT92/1000000</f>
        <v>0</v>
      </c>
      <c r="AU71" s="20">
        <f>'Fixed Data'!$K$8*AU92/1000000</f>
        <v>0</v>
      </c>
      <c r="AV71" s="20">
        <f>'Fixed Data'!$K$8*AV92/1000000</f>
        <v>0</v>
      </c>
      <c r="AW71" s="20">
        <f>'Fixed Data'!$K$8*AW92/1000000</f>
        <v>0</v>
      </c>
      <c r="AX71" s="20">
        <f>'Fixed Data'!$K$8*AX92/1000000</f>
        <v>0</v>
      </c>
      <c r="AY71" s="20">
        <f>'Fixed Data'!$K$8*AY92/1000000</f>
        <v>0</v>
      </c>
      <c r="AZ71" s="20">
        <f>'Fixed Data'!$K$8*AZ92/1000000</f>
        <v>0</v>
      </c>
      <c r="BA71" s="20">
        <f>'Fixed Data'!$K$8*BA92/1000000</f>
        <v>0</v>
      </c>
      <c r="BB71" s="20">
        <f>'Fixed Data'!$K$8*BB92/1000000</f>
        <v>0</v>
      </c>
      <c r="BC71" s="20">
        <f>'Fixed Data'!$K$8*BC92/1000000</f>
        <v>0</v>
      </c>
      <c r="BD71" s="20">
        <f>'Fixed Data'!$K$8*BD92/1000000</f>
        <v>0</v>
      </c>
      <c r="BE71" s="20">
        <f>'Fixed Data'!$K$8*BE92/1000000</f>
        <v>0</v>
      </c>
      <c r="BF71" s="20">
        <f>'Fixed Data'!$K$8*BF92/1000000</f>
        <v>0</v>
      </c>
      <c r="BG71" s="20">
        <f>'Fixed Data'!$K$8*BG92/1000000</f>
        <v>0</v>
      </c>
      <c r="BH71" s="20">
        <f>'Fixed Data'!$K$8*BH92/1000000</f>
        <v>0</v>
      </c>
      <c r="BI71" s="20">
        <f>'Fixed Data'!$K$8*BI92/1000000</f>
        <v>0</v>
      </c>
      <c r="BJ71" s="20">
        <f>'Fixed Data'!$K$8*BJ92/1000000</f>
        <v>0</v>
      </c>
      <c r="BK71" s="20">
        <f>'Fixed Data'!$K$8*BK92/1000000</f>
        <v>0</v>
      </c>
      <c r="BL71" s="20">
        <f>'Fixed Data'!$K$8*BL92/1000000</f>
        <v>0</v>
      </c>
    </row>
    <row r="72" spans="1:64" ht="15" customHeight="1">
      <c r="A72" s="255"/>
      <c r="B72" s="2" t="s">
        <v>203</v>
      </c>
      <c r="D72" s="2" t="s">
        <v>197</v>
      </c>
      <c r="E72" s="20">
        <f>E93*'Fixed Data'!H$21/1000000</f>
        <v>0</v>
      </c>
      <c r="F72" s="20">
        <f>F93*'Fixed Data'!I$21/1000000</f>
        <v>0</v>
      </c>
      <c r="G72" s="20">
        <f>G93*'Fixed Data'!J$21/1000000</f>
        <v>0</v>
      </c>
      <c r="H72" s="20">
        <f>H93*'Fixed Data'!K$21/1000000</f>
        <v>0</v>
      </c>
      <c r="I72" s="20">
        <f>I93*'Fixed Data'!L$21/1000000</f>
        <v>0</v>
      </c>
      <c r="J72" s="20">
        <f>J93*'Fixed Data'!M$21/1000000</f>
        <v>0</v>
      </c>
      <c r="K72" s="20">
        <f>K93*'Fixed Data'!N$21/1000000</f>
        <v>0</v>
      </c>
      <c r="L72" s="20">
        <f>L93*'Fixed Data'!O$21/1000000</f>
        <v>0</v>
      </c>
      <c r="M72" s="20">
        <f>M93*'Fixed Data'!P$21/1000000</f>
        <v>0</v>
      </c>
      <c r="N72" s="20">
        <f>N93*'Fixed Data'!Q$21/1000000</f>
        <v>0</v>
      </c>
      <c r="O72" s="20">
        <f>O93*'Fixed Data'!R$21/1000000</f>
        <v>0</v>
      </c>
      <c r="P72" s="20">
        <f>P93*'Fixed Data'!S$21/1000000</f>
        <v>0</v>
      </c>
      <c r="Q72" s="20">
        <f>Q93*'Fixed Data'!T$21/1000000</f>
        <v>0</v>
      </c>
      <c r="R72" s="20">
        <f>R93*'Fixed Data'!U$21/1000000</f>
        <v>0</v>
      </c>
      <c r="S72" s="20">
        <f>S93*'Fixed Data'!V$21/1000000</f>
        <v>0</v>
      </c>
      <c r="T72" s="20">
        <f>T93*'Fixed Data'!W$21/1000000</f>
        <v>0</v>
      </c>
      <c r="U72" s="20">
        <f>U93*'Fixed Data'!X$21/1000000</f>
        <v>0</v>
      </c>
      <c r="V72" s="20">
        <f>V93*'Fixed Data'!Y$21/1000000</f>
        <v>0</v>
      </c>
      <c r="W72" s="20">
        <f>W93*'Fixed Data'!Z$21/1000000</f>
        <v>0</v>
      </c>
      <c r="X72" s="20">
        <f>X93*'Fixed Data'!AA$21/1000000</f>
        <v>0</v>
      </c>
      <c r="Y72" s="20">
        <f>Y93*'Fixed Data'!AB$21/1000000</f>
        <v>0</v>
      </c>
      <c r="Z72" s="20">
        <f>Z93*'Fixed Data'!AC$21/1000000</f>
        <v>0</v>
      </c>
      <c r="AA72" s="20">
        <f>AA93*'Fixed Data'!AD$21/1000000</f>
        <v>0</v>
      </c>
      <c r="AB72" s="20">
        <f>AB93*'Fixed Data'!AE$21/1000000</f>
        <v>0</v>
      </c>
      <c r="AC72" s="20">
        <f>AC93*'Fixed Data'!AF$21/1000000</f>
        <v>0</v>
      </c>
      <c r="AD72" s="20">
        <f>AD93*'Fixed Data'!AG$21/1000000</f>
        <v>0</v>
      </c>
      <c r="AE72" s="20">
        <f>AE93*'Fixed Data'!AH$21/1000000</f>
        <v>0</v>
      </c>
      <c r="AF72" s="20">
        <f>AF93*'Fixed Data'!AI$21/1000000</f>
        <v>0</v>
      </c>
      <c r="AG72" s="20">
        <f>AG93*'Fixed Data'!AJ$21/1000000</f>
        <v>0</v>
      </c>
      <c r="AH72" s="20">
        <f>AH93*'Fixed Data'!AJ$21/1000000</f>
        <v>0</v>
      </c>
      <c r="AI72" s="20">
        <f>AI93*'Fixed Data'!AK$21/1000000</f>
        <v>0</v>
      </c>
      <c r="AJ72" s="20">
        <f>AJ93*'Fixed Data'!AL$21/1000000</f>
        <v>0</v>
      </c>
      <c r="AK72" s="20">
        <f>AK93*'Fixed Data'!AM$21/1000000</f>
        <v>0</v>
      </c>
      <c r="AL72" s="20">
        <f>AL93*'Fixed Data'!AN$21/1000000</f>
        <v>0</v>
      </c>
      <c r="AM72" s="20">
        <f>AM93*'Fixed Data'!AN$21/1000000</f>
        <v>0</v>
      </c>
      <c r="AN72" s="20">
        <f>AN93*'Fixed Data'!AO$21/1000000</f>
        <v>0</v>
      </c>
      <c r="AO72" s="20">
        <f>AO93*'Fixed Data'!AP$21/1000000</f>
        <v>0</v>
      </c>
      <c r="AP72" s="20">
        <f>AP93*'Fixed Data'!AQ$21/1000000</f>
        <v>0</v>
      </c>
      <c r="AQ72" s="20">
        <f>AQ93*'Fixed Data'!AR$21/1000000</f>
        <v>0</v>
      </c>
      <c r="AR72" s="20">
        <f>AR93*'Fixed Data'!AR$21/1000000</f>
        <v>0</v>
      </c>
      <c r="AS72" s="20">
        <f>AS93*'Fixed Data'!AS$21/1000000</f>
        <v>0</v>
      </c>
      <c r="AT72" s="20">
        <f>AT93*'Fixed Data'!AT$21/1000000</f>
        <v>0</v>
      </c>
      <c r="AU72" s="20">
        <f>AU93*'Fixed Data'!AU$21/1000000</f>
        <v>0</v>
      </c>
      <c r="AV72" s="20">
        <f>AV93*'Fixed Data'!AV$21/1000000</f>
        <v>0</v>
      </c>
      <c r="AW72" s="20">
        <f>AW93*'Fixed Data'!AV$21/1000000</f>
        <v>0</v>
      </c>
      <c r="AX72" s="20">
        <f>AX93*'Fixed Data'!AW$21/1000000</f>
        <v>0</v>
      </c>
      <c r="AY72" s="20">
        <f>AY93*'Fixed Data'!AX$21/1000000</f>
        <v>0</v>
      </c>
      <c r="AZ72" s="20">
        <f>AZ93*'Fixed Data'!AY$21/1000000</f>
        <v>0</v>
      </c>
      <c r="BA72" s="20">
        <f>BA93*'Fixed Data'!AY$21/1000000</f>
        <v>0</v>
      </c>
      <c r="BB72" s="20">
        <f>BB93*'Fixed Data'!AZ$21/1000000</f>
        <v>0</v>
      </c>
      <c r="BC72" s="20">
        <f>BC93*'Fixed Data'!BA$21/1000000</f>
        <v>0</v>
      </c>
      <c r="BD72" s="20">
        <f>BD93*'Fixed Data'!BB$21/1000000</f>
        <v>0</v>
      </c>
      <c r="BE72" s="20">
        <f>BE93*'Fixed Data'!BC$21/1000000</f>
        <v>0</v>
      </c>
      <c r="BF72" s="20">
        <f>BF93*'Fixed Data'!BC$21/1000000</f>
        <v>0</v>
      </c>
      <c r="BG72" s="20">
        <f>BG93*'Fixed Data'!BD$21/1000000</f>
        <v>0</v>
      </c>
      <c r="BH72" s="20">
        <f>BH93*'Fixed Data'!BE$21/1000000</f>
        <v>0</v>
      </c>
      <c r="BI72" s="20">
        <f>BI93*'Fixed Data'!BF$21/1000000</f>
        <v>0</v>
      </c>
      <c r="BJ72" s="20">
        <f>BJ93*'Fixed Data'!BG$21/1000000</f>
        <v>0</v>
      </c>
      <c r="BK72" s="20">
        <f>BK93*'Fixed Data'!BG$21/1000000</f>
        <v>0</v>
      </c>
      <c r="BL72" s="20">
        <f>BL93*'Fixed Data'!BH$21/1000000</f>
        <v>0</v>
      </c>
    </row>
    <row r="73" spans="1:64" ht="15" customHeight="1">
      <c r="A73" s="255"/>
      <c r="B73" s="2" t="s">
        <v>204</v>
      </c>
      <c r="D73" s="2" t="s">
        <v>197</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205</v>
      </c>
      <c r="D74" s="2" t="s">
        <v>197</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206</v>
      </c>
      <c r="D75" s="2" t="s">
        <v>197</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207</v>
      </c>
      <c r="D76" s="2" t="s">
        <v>197</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208</v>
      </c>
      <c r="D77" s="2" t="s">
        <v>197</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209</v>
      </c>
      <c r="D78" s="2" t="s">
        <v>197</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210</v>
      </c>
      <c r="D79" s="2" t="s">
        <v>197</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211</v>
      </c>
      <c r="D80" s="2" t="s">
        <v>197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212</v>
      </c>
      <c r="D81" s="2" t="s">
        <v>197</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213</v>
      </c>
      <c r="C82" s="9"/>
      <c r="D82" s="9" t="s">
        <v>197</v>
      </c>
      <c r="E82" s="31">
        <f>SUM(E71:E81)</f>
        <v>0</v>
      </c>
      <c r="F82" s="31">
        <f t="shared" ref="F82:BK82" si="57">SUM(F71:F81)</f>
        <v>0</v>
      </c>
      <c r="G82" s="31">
        <f t="shared" si="57"/>
        <v>0</v>
      </c>
      <c r="H82" s="31">
        <f t="shared" si="57"/>
        <v>0</v>
      </c>
      <c r="I82" s="31">
        <f t="shared" si="57"/>
        <v>0</v>
      </c>
      <c r="J82" s="31">
        <f t="shared" si="57"/>
        <v>0</v>
      </c>
      <c r="K82" s="31">
        <f t="shared" si="57"/>
        <v>0</v>
      </c>
      <c r="L82" s="31">
        <f t="shared" si="57"/>
        <v>0</v>
      </c>
      <c r="M82" s="31">
        <f t="shared" si="57"/>
        <v>0</v>
      </c>
      <c r="N82" s="31">
        <f t="shared" si="57"/>
        <v>0</v>
      </c>
      <c r="O82" s="31">
        <f t="shared" si="57"/>
        <v>0</v>
      </c>
      <c r="P82" s="31">
        <f t="shared" si="57"/>
        <v>0</v>
      </c>
      <c r="Q82" s="31">
        <f t="shared" si="57"/>
        <v>0</v>
      </c>
      <c r="R82" s="31">
        <f t="shared" si="57"/>
        <v>0</v>
      </c>
      <c r="S82" s="31">
        <f t="shared" si="57"/>
        <v>0</v>
      </c>
      <c r="T82" s="31">
        <f t="shared" si="57"/>
        <v>0</v>
      </c>
      <c r="U82" s="31">
        <f t="shared" si="57"/>
        <v>0</v>
      </c>
      <c r="V82" s="31">
        <f t="shared" si="57"/>
        <v>0</v>
      </c>
      <c r="W82" s="31">
        <f t="shared" si="57"/>
        <v>0</v>
      </c>
      <c r="X82" s="31">
        <f t="shared" si="57"/>
        <v>0</v>
      </c>
      <c r="Y82" s="31">
        <f t="shared" si="57"/>
        <v>0</v>
      </c>
      <c r="Z82" s="31">
        <f t="shared" si="57"/>
        <v>0</v>
      </c>
      <c r="AA82" s="31">
        <f t="shared" si="57"/>
        <v>0</v>
      </c>
      <c r="AB82" s="31">
        <f t="shared" si="57"/>
        <v>0</v>
      </c>
      <c r="AC82" s="31">
        <f t="shared" si="57"/>
        <v>0</v>
      </c>
      <c r="AD82" s="31">
        <f t="shared" si="57"/>
        <v>0</v>
      </c>
      <c r="AE82" s="31">
        <f t="shared" si="57"/>
        <v>0</v>
      </c>
      <c r="AF82" s="31">
        <f t="shared" si="57"/>
        <v>0</v>
      </c>
      <c r="AG82" s="31">
        <f t="shared" si="57"/>
        <v>0</v>
      </c>
      <c r="AH82" s="31">
        <f t="shared" si="57"/>
        <v>0</v>
      </c>
      <c r="AI82" s="31">
        <f t="shared" si="57"/>
        <v>0</v>
      </c>
      <c r="AJ82" s="31">
        <f t="shared" si="57"/>
        <v>0</v>
      </c>
      <c r="AK82" s="31">
        <f t="shared" si="57"/>
        <v>0</v>
      </c>
      <c r="AL82" s="31">
        <f t="shared" si="57"/>
        <v>0</v>
      </c>
      <c r="AM82" s="31">
        <f t="shared" si="57"/>
        <v>0</v>
      </c>
      <c r="AN82" s="31">
        <f t="shared" si="57"/>
        <v>0</v>
      </c>
      <c r="AO82" s="31">
        <f t="shared" si="57"/>
        <v>0</v>
      </c>
      <c r="AP82" s="31">
        <f t="shared" si="57"/>
        <v>0</v>
      </c>
      <c r="AQ82" s="31">
        <f t="shared" si="57"/>
        <v>0</v>
      </c>
      <c r="AR82" s="31">
        <f t="shared" si="57"/>
        <v>0</v>
      </c>
      <c r="AS82" s="31">
        <f t="shared" si="57"/>
        <v>0</v>
      </c>
      <c r="AT82" s="31">
        <f t="shared" si="57"/>
        <v>0</v>
      </c>
      <c r="AU82" s="31">
        <f t="shared" si="57"/>
        <v>0</v>
      </c>
      <c r="AV82" s="31">
        <f t="shared" si="57"/>
        <v>0</v>
      </c>
      <c r="AW82" s="31">
        <f t="shared" si="57"/>
        <v>0</v>
      </c>
      <c r="AX82" s="31">
        <f t="shared" si="57"/>
        <v>0</v>
      </c>
      <c r="AY82" s="31">
        <f t="shared" si="57"/>
        <v>0</v>
      </c>
      <c r="AZ82" s="31">
        <f t="shared" si="57"/>
        <v>0</v>
      </c>
      <c r="BA82" s="31">
        <f t="shared" si="57"/>
        <v>0</v>
      </c>
      <c r="BB82" s="31">
        <f t="shared" si="57"/>
        <v>0</v>
      </c>
      <c r="BC82" s="31">
        <f t="shared" si="57"/>
        <v>0</v>
      </c>
      <c r="BD82" s="31">
        <f t="shared" si="57"/>
        <v>0</v>
      </c>
      <c r="BE82" s="31">
        <f t="shared" si="57"/>
        <v>0</v>
      </c>
      <c r="BF82" s="31">
        <f t="shared" si="57"/>
        <v>0</v>
      </c>
      <c r="BG82" s="31">
        <f t="shared" si="57"/>
        <v>0</v>
      </c>
      <c r="BH82" s="31">
        <f t="shared" si="57"/>
        <v>0</v>
      </c>
      <c r="BI82" s="31">
        <f t="shared" si="57"/>
        <v>0</v>
      </c>
      <c r="BJ82" s="31">
        <f t="shared" si="57"/>
        <v>0</v>
      </c>
      <c r="BK82" s="31">
        <f t="shared" si="57"/>
        <v>0</v>
      </c>
      <c r="BL82" s="31">
        <f t="shared" ref="BL82" si="58">SUM(BL71:BL81)</f>
        <v>0</v>
      </c>
    </row>
    <row r="83" spans="1:64">
      <c r="B83" s="10" t="s">
        <v>394</v>
      </c>
      <c r="C83" s="10"/>
      <c r="D83" s="10" t="s">
        <v>197</v>
      </c>
      <c r="E83" s="32">
        <f>IF('Fixed Data'!$J$12=FALSE,E70+E82,E70)</f>
        <v>-9.118275145631069E-4</v>
      </c>
      <c r="F83" s="32">
        <f>IF('Fixed Data'!$J$12=FALSE,F70+F82,F70)</f>
        <v>-2.4563309646170439E-4</v>
      </c>
      <c r="G83" s="32">
        <f>IF('Fixed Data'!$J$12=FALSE,G70+G82,G70)</f>
        <v>-2.4249735480474645E-4</v>
      </c>
      <c r="H83" s="32">
        <f>IF('Fixed Data'!$J$12=FALSE,H70+H82,H70)</f>
        <v>-2.3936161314778856E-4</v>
      </c>
      <c r="I83" s="32">
        <f>IF('Fixed Data'!$J$12=FALSE,I70+I82,I70)</f>
        <v>-2.3622587149083063E-4</v>
      </c>
      <c r="J83" s="32">
        <f>IF('Fixed Data'!$J$12=FALSE,J70+J82,J70)</f>
        <v>-2.3309012983387274E-4</v>
      </c>
      <c r="K83" s="32">
        <f>IF('Fixed Data'!$J$12=FALSE,K70+K82,K70)</f>
        <v>-2.2995438817691481E-4</v>
      </c>
      <c r="L83" s="32">
        <f>IF('Fixed Data'!$J$12=FALSE,L70+L82,L70)</f>
        <v>-2.268186465199569E-4</v>
      </c>
      <c r="M83" s="32">
        <f>IF('Fixed Data'!$J$12=FALSE,M70+M82,M70)</f>
        <v>-2.2368290486299893E-4</v>
      </c>
      <c r="N83" s="32">
        <f>IF('Fixed Data'!$J$12=FALSE,N70+N82,N70)</f>
        <v>-2.2054716320604105E-4</v>
      </c>
      <c r="O83" s="32">
        <f>IF('Fixed Data'!$J$12=FALSE,O70+O82,O70)</f>
        <v>-2.1741142154908311E-4</v>
      </c>
      <c r="P83" s="32">
        <f>IF('Fixed Data'!$J$12=FALSE,P70+P82,P70)</f>
        <v>-2.1427567989212517E-4</v>
      </c>
      <c r="Q83" s="32">
        <f>IF('Fixed Data'!$J$12=FALSE,Q70+Q82,Q70)</f>
        <v>-2.1113993823516724E-4</v>
      </c>
      <c r="R83" s="32">
        <f>IF('Fixed Data'!$J$12=FALSE,R70+R82,R70)</f>
        <v>-2.080041965782093E-4</v>
      </c>
      <c r="S83" s="32">
        <f>IF('Fixed Data'!$J$12=FALSE,S70+S82,S70)</f>
        <v>-2.0486845492125136E-4</v>
      </c>
      <c r="T83" s="32">
        <f>IF('Fixed Data'!$J$12=FALSE,T70+T82,T70)</f>
        <v>-2.0173271326429343E-4</v>
      </c>
      <c r="U83" s="32">
        <f>IF('Fixed Data'!$J$12=FALSE,U70+U82,U70)</f>
        <v>-1.9859697160733549E-4</v>
      </c>
      <c r="V83" s="32">
        <f>IF('Fixed Data'!$J$12=FALSE,V70+V82,V70)</f>
        <v>-1.9546122995037755E-4</v>
      </c>
      <c r="W83" s="32">
        <f>IF('Fixed Data'!$J$12=FALSE,W70+W82,W70)</f>
        <v>-1.9232548829341964E-4</v>
      </c>
      <c r="X83" s="32">
        <f>IF('Fixed Data'!$J$12=FALSE,X70+X82,X70)</f>
        <v>-1.891897466364617E-4</v>
      </c>
      <c r="Y83" s="32">
        <f>IF('Fixed Data'!$J$12=FALSE,Y70+Y82,Y70)</f>
        <v>-1.8605400497950379E-4</v>
      </c>
      <c r="Z83" s="32">
        <f>IF('Fixed Data'!$J$12=FALSE,Z70+Z82,Z70)</f>
        <v>-1.8291826332254586E-4</v>
      </c>
      <c r="AA83" s="32">
        <f>IF('Fixed Data'!$J$12=FALSE,AA70+AA82,AA70)</f>
        <v>-1.7978252166558792E-4</v>
      </c>
      <c r="AB83" s="32">
        <f>IF('Fixed Data'!$J$12=FALSE,AB70+AB82,AB70)</f>
        <v>-1.7664678000862998E-4</v>
      </c>
      <c r="AC83" s="32">
        <f>IF('Fixed Data'!$J$12=FALSE,AC70+AC82,AC70)</f>
        <v>-1.7351103835167204E-4</v>
      </c>
      <c r="AD83" s="32">
        <f>IF('Fixed Data'!$J$12=FALSE,AD70+AD82,AD70)</f>
        <v>-1.7037529669471411E-4</v>
      </c>
      <c r="AE83" s="32">
        <f>IF('Fixed Data'!$J$12=FALSE,AE70+AE82,AE70)</f>
        <v>-1.672395550377562E-4</v>
      </c>
      <c r="AF83" s="32">
        <f>IF('Fixed Data'!$J$12=FALSE,AF70+AF82,AF70)</f>
        <v>-1.6410381338079826E-4</v>
      </c>
      <c r="AG83" s="32">
        <f>IF('Fixed Data'!$J$12=FALSE,AG70+AG82,AG70)</f>
        <v>-1.6096807172384035E-4</v>
      </c>
      <c r="AH83" s="32">
        <f>IF('Fixed Data'!$J$12=FALSE,AH70+AH82,AH70)</f>
        <v>-1.5783233006688241E-4</v>
      </c>
      <c r="AI83" s="32">
        <f>IF('Fixed Data'!$J$12=FALSE,AI70+AI82,AI70)</f>
        <v>-1.5469658840992447E-4</v>
      </c>
      <c r="AJ83" s="32">
        <f>IF('Fixed Data'!$J$12=FALSE,AJ70+AJ82,AJ70)</f>
        <v>-1.5156084675296656E-4</v>
      </c>
      <c r="AK83" s="32">
        <f>IF('Fixed Data'!$J$12=FALSE,AK70+AK82,AK70)</f>
        <v>-1.4842510509600863E-4</v>
      </c>
      <c r="AL83" s="32">
        <f>IF('Fixed Data'!$J$12=FALSE,AL70+AL82,AL70)</f>
        <v>-1.4528936343905072E-4</v>
      </c>
      <c r="AM83" s="32">
        <f>IF('Fixed Data'!$J$12=FALSE,AM70+AM82,AM70)</f>
        <v>-1.4215362178209278E-4</v>
      </c>
      <c r="AN83" s="32">
        <f>IF('Fixed Data'!$J$12=FALSE,AN70+AN82,AN70)</f>
        <v>-1.3901788012513484E-4</v>
      </c>
      <c r="AO83" s="32">
        <f>IF('Fixed Data'!$J$12=FALSE,AO70+AO82,AO70)</f>
        <v>-1.3588213846817693E-4</v>
      </c>
      <c r="AP83" s="32">
        <f>IF('Fixed Data'!$J$12=FALSE,AP70+AP82,AP70)</f>
        <v>-1.3274639681121899E-4</v>
      </c>
      <c r="AQ83" s="32">
        <f>IF('Fixed Data'!$J$12=FALSE,AQ70+AQ82,AQ70)</f>
        <v>-1.2961065515426106E-4</v>
      </c>
      <c r="AR83" s="32">
        <f>IF('Fixed Data'!$J$12=FALSE,AR70+AR82,AR70)</f>
        <v>-1.2647491349730315E-4</v>
      </c>
      <c r="AS83" s="32">
        <f>IF('Fixed Data'!$J$12=FALSE,AS70+AS82,AS70)</f>
        <v>-1.2333917184034521E-4</v>
      </c>
      <c r="AT83" s="32">
        <f>IF('Fixed Data'!$J$12=FALSE,AT70+AT82,AT70)</f>
        <v>-1.2020343018338729E-4</v>
      </c>
      <c r="AU83" s="32">
        <f>IF('Fixed Data'!$J$12=FALSE,AU70+AU82,AU70)</f>
        <v>-1.1706768852642935E-4</v>
      </c>
      <c r="AV83" s="32">
        <f>IF('Fixed Data'!$J$12=FALSE,AV70+AV82,AV70)</f>
        <v>-1.1393194686947142E-4</v>
      </c>
      <c r="AW83" s="32">
        <f>IF('Fixed Data'!$J$12=FALSE,AW70+AW82,AW70)</f>
        <v>-1.107962052125135E-4</v>
      </c>
      <c r="AX83" s="32">
        <f>IF('Fixed Data'!$J$12=FALSE,AX70+AX82,AX70)</f>
        <v>-1.0766046355555556E-4</v>
      </c>
      <c r="AY83" s="32">
        <f>IF('Fixed Data'!$J$12=FALSE,AY70+AY82,AY70)</f>
        <v>-2.6443217306360656E-20</v>
      </c>
      <c r="AZ83" s="32">
        <f>IF('Fixed Data'!$J$12=FALSE,AZ70+AZ82,AZ70)</f>
        <v>-2.6443217306360656E-20</v>
      </c>
      <c r="BA83" s="32">
        <f>IF('Fixed Data'!$J$12=FALSE,BA70+BA82,BA70)</f>
        <v>-2.6443217306360656E-20</v>
      </c>
      <c r="BB83" s="32">
        <f>IF('Fixed Data'!$J$12=FALSE,BB70+BB82,BB70)</f>
        <v>-2.6443217306360656E-20</v>
      </c>
      <c r="BC83" s="32">
        <f>IF('Fixed Data'!$J$12=FALSE,BC70+BC82,BC70)</f>
        <v>-2.6443217306360656E-20</v>
      </c>
      <c r="BD83" s="32">
        <f>IF('Fixed Data'!$J$12=FALSE,BD70+BD82,BD70)</f>
        <v>-2.6443217306360656E-20</v>
      </c>
      <c r="BE83" s="32">
        <f>IF('Fixed Data'!$J$12=FALSE,BE70+BE82,BE70)</f>
        <v>-2.6443217306360656E-20</v>
      </c>
      <c r="BF83" s="32">
        <f>IF('Fixed Data'!$J$12=FALSE,BF70+BF82,BF70)</f>
        <v>-2.6443217306360656E-20</v>
      </c>
      <c r="BG83" s="32">
        <f>IF('Fixed Data'!$J$12=FALSE,BG70+BG82,BG70)</f>
        <v>-2.6443217306360656E-20</v>
      </c>
      <c r="BH83" s="32">
        <f>IF('Fixed Data'!$J$12=FALSE,BH70+BH82,BH70)</f>
        <v>-2.6443217306360656E-20</v>
      </c>
      <c r="BI83" s="32">
        <f>IF('Fixed Data'!$J$12=FALSE,BI70+BI82,BI70)</f>
        <v>-2.6443217306360656E-20</v>
      </c>
      <c r="BJ83" s="32">
        <f>IF('Fixed Data'!$J$12=FALSE,BJ70+BJ82,BJ70)</f>
        <v>-2.6443217306360656E-20</v>
      </c>
      <c r="BK83" s="32">
        <f>IF('Fixed Data'!$J$12=FALSE,BK70+BK82,BK70)</f>
        <v>-2.6443217306360656E-20</v>
      </c>
      <c r="BL83" s="32">
        <f>IF('Fixed Data'!$J$12=FALSE,BL70+BL82,BL70)</f>
        <v>-2.6443217306360656E-20</v>
      </c>
    </row>
    <row r="84" spans="1:64" outlineLevel="1">
      <c r="B84" s="2" t="s">
        <v>395</v>
      </c>
      <c r="C84" s="12" t="s">
        <v>396</v>
      </c>
      <c r="D84" s="2" t="s">
        <v>226</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397</v>
      </c>
      <c r="C85" s="30" t="s">
        <v>398</v>
      </c>
      <c r="D85" s="29" t="s">
        <v>226</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399</v>
      </c>
      <c r="C86" s="10"/>
      <c r="D86" s="2" t="s">
        <v>197</v>
      </c>
      <c r="E86" s="33">
        <f>IF('Fixed Data'!$J$12=TRUE,(E83-SUM(E76:E77))*E84+SUM(E76:E77)*E85,E83*E84)</f>
        <v>-9.118275145631069E-4</v>
      </c>
      <c r="F86" s="33">
        <f t="shared" ref="F86:BJ86" si="59">F83*F84</f>
        <v>-2.3732666324802358E-4</v>
      </c>
      <c r="G86" s="33">
        <f t="shared" si="59"/>
        <v>-2.2637387552077899E-4</v>
      </c>
      <c r="H86" s="33">
        <f t="shared" si="59"/>
        <v>-2.1589046099557889E-4</v>
      </c>
      <c r="I86" s="33">
        <f t="shared" si="59"/>
        <v>-2.0585719969200611E-4</v>
      </c>
      <c r="J86" s="33">
        <f t="shared" si="59"/>
        <v>-1.962556347796904E-4</v>
      </c>
      <c r="K86" s="33">
        <f t="shared" si="59"/>
        <v>-1.870680429433153E-4</v>
      </c>
      <c r="L86" s="33">
        <f t="shared" si="59"/>
        <v>-1.782774058792245E-4</v>
      </c>
      <c r="M86" s="33">
        <f t="shared" si="59"/>
        <v>-1.6986738288098154E-4</v>
      </c>
      <c r="N86" s="33">
        <f t="shared" si="59"/>
        <v>-1.6182228447283E-4</v>
      </c>
      <c r="O86" s="33">
        <f t="shared" si="59"/>
        <v>-1.5412704705153121E-4</v>
      </c>
      <c r="P86" s="33">
        <f t="shared" si="59"/>
        <v>-1.4676720849853166E-4</v>
      </c>
      <c r="Q86" s="33">
        <f t="shared" si="59"/>
        <v>-1.3972888472583194E-4</v>
      </c>
      <c r="R86" s="33">
        <f t="shared" si="59"/>
        <v>-1.3299874712029733E-4</v>
      </c>
      <c r="S86" s="33">
        <f t="shared" si="59"/>
        <v>-1.2656400085246655E-4</v>
      </c>
      <c r="T86" s="33">
        <f t="shared" si="59"/>
        <v>-1.204123640171845E-4</v>
      </c>
      <c r="U86" s="33">
        <f t="shared" si="59"/>
        <v>-1.1453204757460418E-4</v>
      </c>
      <c r="V86" s="33">
        <f t="shared" si="59"/>
        <v>-1.0891173606128137E-4</v>
      </c>
      <c r="W86" s="33">
        <f t="shared" si="59"/>
        <v>-1.0354056904221641E-4</v>
      </c>
      <c r="X86" s="33">
        <f t="shared" si="59"/>
        <v>-9.8408123275788554E-5</v>
      </c>
      <c r="Y86" s="33">
        <f t="shared" si="59"/>
        <v>-9.3504395564578764E-5</v>
      </c>
      <c r="Z86" s="33">
        <f t="shared" si="59"/>
        <v>-8.881978626608744E-5</v>
      </c>
      <c r="AA86" s="33">
        <f t="shared" si="59"/>
        <v>-8.4345083438327326E-5</v>
      </c>
      <c r="AB86" s="33">
        <f t="shared" si="59"/>
        <v>-8.0071447596210082E-5</v>
      </c>
      <c r="AC86" s="33">
        <f t="shared" si="59"/>
        <v>-7.5990397055546275E-5</v>
      </c>
      <c r="AD86" s="33">
        <f t="shared" si="59"/>
        <v>-7.2093793842349348E-5</v>
      </c>
      <c r="AE86" s="33">
        <f t="shared" si="59"/>
        <v>-6.8373830145970172E-5</v>
      </c>
      <c r="AF86" s="33">
        <f t="shared" si="59"/>
        <v>-6.4823015295394426E-5</v>
      </c>
      <c r="AG86" s="33">
        <f t="shared" si="59"/>
        <v>-6.1434163238811921E-5</v>
      </c>
      <c r="AH86" s="33">
        <f t="shared" ref="AH86" si="60">AH83*AH84</f>
        <v>-5.8200380507312892E-5</v>
      </c>
      <c r="AI86" s="33">
        <f t="shared" si="59"/>
        <v>-5.5115054644286441E-5</v>
      </c>
      <c r="AJ86" s="33">
        <f t="shared" si="59"/>
        <v>-5.242510445697674E-5</v>
      </c>
      <c r="AK86" s="33">
        <f t="shared" si="59"/>
        <v>-4.984509429454769E-5</v>
      </c>
      <c r="AL86" s="33">
        <f t="shared" si="59"/>
        <v>-4.7370901866143366E-5</v>
      </c>
      <c r="AM86" s="33">
        <f t="shared" ref="AM86" si="61">AM83*AM84</f>
        <v>-4.4998551748239834E-5</v>
      </c>
      <c r="AN86" s="33">
        <f t="shared" si="59"/>
        <v>-4.2724210326355642E-5</v>
      </c>
      <c r="AO86" s="33">
        <f t="shared" si="59"/>
        <v>-4.0544180906827025E-5</v>
      </c>
      <c r="AP86" s="33">
        <f t="shared" si="59"/>
        <v>-3.8454898993032348E-5</v>
      </c>
      <c r="AQ86" s="33">
        <f t="shared" si="59"/>
        <v>-3.6452927720633065E-5</v>
      </c>
      <c r="AR86" s="33">
        <f t="shared" ref="AR86" si="62">AR83*AR84</f>
        <v>-3.4534953446575331E-5</v>
      </c>
      <c r="AS86" s="33">
        <f t="shared" si="59"/>
        <v>-3.2697781486767946E-5</v>
      </c>
      <c r="AT86" s="33">
        <f t="shared" si="59"/>
        <v>-3.0938331997517803E-5</v>
      </c>
      <c r="AU86" s="33">
        <f t="shared" si="59"/>
        <v>-2.925363599596449E-5</v>
      </c>
      <c r="AV86" s="33">
        <f t="shared" si="59"/>
        <v>-2.7640831514910972E-5</v>
      </c>
      <c r="AW86" s="33">
        <f t="shared" ref="AW86" si="63">AW83*AW84</f>
        <v>-2.6097159887597426E-5</v>
      </c>
      <c r="AX86" s="33">
        <f t="shared" si="59"/>
        <v>-2.4619962158110776E-5</v>
      </c>
      <c r="AY86" s="33">
        <f t="shared" si="59"/>
        <v>-5.8709476098397409E-21</v>
      </c>
      <c r="AZ86" s="33">
        <f t="shared" si="59"/>
        <v>-5.6999491357667384E-21</v>
      </c>
      <c r="BA86" s="33">
        <f t="shared" ref="BA86" si="64">BA83*BA84</f>
        <v>-5.5339311997735329E-21</v>
      </c>
      <c r="BB86" s="33">
        <f t="shared" si="59"/>
        <v>-5.3727487376442062E-21</v>
      </c>
      <c r="BC86" s="33">
        <f t="shared" si="59"/>
        <v>-5.2162609103341809E-21</v>
      </c>
      <c r="BD86" s="33">
        <f t="shared" si="59"/>
        <v>-5.0643309809069717E-21</v>
      </c>
      <c r="BE86" s="33">
        <f t="shared" si="59"/>
        <v>-4.9168261950553126E-21</v>
      </c>
      <c r="BF86" s="33">
        <f t="shared" ref="BF86" si="65">BF83*BF84</f>
        <v>-4.7736176651022451E-21</v>
      </c>
      <c r="BG86" s="33">
        <f t="shared" si="59"/>
        <v>-4.6345802573808201E-21</v>
      </c>
      <c r="BH86" s="33">
        <f t="shared" si="59"/>
        <v>-4.499592482894E-21</v>
      </c>
      <c r="BI86" s="33">
        <f t="shared" si="59"/>
        <v>-4.3685363911592236E-21</v>
      </c>
      <c r="BJ86" s="33">
        <f t="shared" si="59"/>
        <v>-4.2412974671448771E-21</v>
      </c>
      <c r="BK86" s="33">
        <f t="shared" ref="BK86" si="66">BK83*BK84</f>
        <v>-4.1177645312086188E-21</v>
      </c>
      <c r="BL86" s="33">
        <f t="shared" ref="BL86" si="67">BL83*BL84</f>
        <v>-3.9978296419501149E-21</v>
      </c>
    </row>
    <row r="87" spans="1:64">
      <c r="B87" s="10" t="s">
        <v>400</v>
      </c>
      <c r="C87" s="10"/>
      <c r="D87" s="10" t="s">
        <v>197</v>
      </c>
      <c r="E87" s="34">
        <f>+E86</f>
        <v>-9.118275145631069E-4</v>
      </c>
      <c r="F87" s="34">
        <f t="shared" ref="F87:AM87" si="68">+E87+F86</f>
        <v>-1.1491541778111305E-3</v>
      </c>
      <c r="G87" s="34">
        <f t="shared" si="68"/>
        <v>-1.3755280533319094E-3</v>
      </c>
      <c r="H87" s="34">
        <f t="shared" si="68"/>
        <v>-1.5914185143274884E-3</v>
      </c>
      <c r="I87" s="34">
        <f t="shared" si="68"/>
        <v>-1.7972757140194944E-3</v>
      </c>
      <c r="J87" s="34">
        <f t="shared" si="68"/>
        <v>-1.9935313487991846E-3</v>
      </c>
      <c r="K87" s="34">
        <f t="shared" si="68"/>
        <v>-2.1805993917425001E-3</v>
      </c>
      <c r="L87" s="34">
        <f t="shared" si="68"/>
        <v>-2.3588767976217245E-3</v>
      </c>
      <c r="M87" s="34">
        <f t="shared" si="68"/>
        <v>-2.528744180502706E-3</v>
      </c>
      <c r="N87" s="34">
        <f t="shared" si="68"/>
        <v>-2.6905664649755361E-3</v>
      </c>
      <c r="O87" s="34">
        <f t="shared" si="68"/>
        <v>-2.8446935120270671E-3</v>
      </c>
      <c r="P87" s="34">
        <f t="shared" si="68"/>
        <v>-2.9914607205255989E-3</v>
      </c>
      <c r="Q87" s="34">
        <f t="shared" si="68"/>
        <v>-3.1311896052514309E-3</v>
      </c>
      <c r="R87" s="34">
        <f t="shared" si="68"/>
        <v>-3.2641883523717285E-3</v>
      </c>
      <c r="S87" s="34">
        <f t="shared" si="68"/>
        <v>-3.390752353224195E-3</v>
      </c>
      <c r="T87" s="34">
        <f t="shared" si="68"/>
        <v>-3.5111647172413793E-3</v>
      </c>
      <c r="U87" s="34">
        <f t="shared" si="68"/>
        <v>-3.6256967648159834E-3</v>
      </c>
      <c r="V87" s="34">
        <f t="shared" si="68"/>
        <v>-3.7346085008772649E-3</v>
      </c>
      <c r="W87" s="34">
        <f t="shared" si="68"/>
        <v>-3.8381490699194816E-3</v>
      </c>
      <c r="X87" s="34">
        <f t="shared" si="68"/>
        <v>-3.9365571931952699E-3</v>
      </c>
      <c r="Y87" s="34">
        <f t="shared" si="68"/>
        <v>-4.0300615887598487E-3</v>
      </c>
      <c r="Z87" s="34">
        <f t="shared" si="68"/>
        <v>-4.1188813750259361E-3</v>
      </c>
      <c r="AA87" s="34">
        <f t="shared" si="68"/>
        <v>-4.2032264584642631E-3</v>
      </c>
      <c r="AB87" s="34">
        <f t="shared" si="68"/>
        <v>-4.2832979060604733E-3</v>
      </c>
      <c r="AC87" s="34">
        <f t="shared" si="68"/>
        <v>-4.3592883031160195E-3</v>
      </c>
      <c r="AD87" s="34">
        <f t="shared" si="68"/>
        <v>-4.4313820969583686E-3</v>
      </c>
      <c r="AE87" s="34">
        <f t="shared" si="68"/>
        <v>-4.4997559271043389E-3</v>
      </c>
      <c r="AF87" s="34">
        <f t="shared" si="68"/>
        <v>-4.5645789423997335E-3</v>
      </c>
      <c r="AG87" s="34">
        <f t="shared" si="68"/>
        <v>-4.6260131056385457E-3</v>
      </c>
      <c r="AH87" s="34">
        <f t="shared" si="68"/>
        <v>-4.6842134861458584E-3</v>
      </c>
      <c r="AI87" s="34">
        <f t="shared" si="68"/>
        <v>-4.7393285407901446E-3</v>
      </c>
      <c r="AJ87" s="34">
        <f t="shared" si="68"/>
        <v>-4.7917536452471215E-3</v>
      </c>
      <c r="AK87" s="34">
        <f t="shared" si="68"/>
        <v>-4.8415987395416691E-3</v>
      </c>
      <c r="AL87" s="34">
        <f t="shared" si="68"/>
        <v>-4.8889696414078122E-3</v>
      </c>
      <c r="AM87" s="34">
        <f t="shared" si="68"/>
        <v>-4.9339681931560523E-3</v>
      </c>
      <c r="AN87" s="34">
        <f t="shared" ref="AN87:BL87" si="69">+AM87+AN86</f>
        <v>-4.9766924034824076E-3</v>
      </c>
      <c r="AO87" s="34">
        <f t="shared" si="69"/>
        <v>-5.0172365843892345E-3</v>
      </c>
      <c r="AP87" s="34">
        <f t="shared" si="69"/>
        <v>-5.0556914833822667E-3</v>
      </c>
      <c r="AQ87" s="34">
        <f t="shared" si="69"/>
        <v>-5.0921444111028998E-3</v>
      </c>
      <c r="AR87" s="34">
        <f t="shared" si="69"/>
        <v>-5.1266793645494751E-3</v>
      </c>
      <c r="AS87" s="34">
        <f t="shared" si="69"/>
        <v>-5.1593771460362427E-3</v>
      </c>
      <c r="AT87" s="34">
        <f t="shared" si="69"/>
        <v>-5.1903154780337602E-3</v>
      </c>
      <c r="AU87" s="34">
        <f t="shared" si="69"/>
        <v>-5.2195691140297243E-3</v>
      </c>
      <c r="AV87" s="34">
        <f t="shared" si="69"/>
        <v>-5.2472099455446357E-3</v>
      </c>
      <c r="AW87" s="34">
        <f t="shared" si="69"/>
        <v>-5.2733071054322329E-3</v>
      </c>
      <c r="AX87" s="34">
        <f t="shared" si="69"/>
        <v>-5.2979270675903439E-3</v>
      </c>
      <c r="AY87" s="34">
        <f t="shared" si="69"/>
        <v>-5.2979270675903439E-3</v>
      </c>
      <c r="AZ87" s="34">
        <f t="shared" si="69"/>
        <v>-5.2979270675903439E-3</v>
      </c>
      <c r="BA87" s="34">
        <f t="shared" si="69"/>
        <v>-5.2979270675903439E-3</v>
      </c>
      <c r="BB87" s="34">
        <f t="shared" si="69"/>
        <v>-5.2979270675903439E-3</v>
      </c>
      <c r="BC87" s="34">
        <f t="shared" si="69"/>
        <v>-5.2979270675903439E-3</v>
      </c>
      <c r="BD87" s="34">
        <f t="shared" si="69"/>
        <v>-5.2979270675903439E-3</v>
      </c>
      <c r="BE87" s="34">
        <f t="shared" si="69"/>
        <v>-5.2979270675903439E-3</v>
      </c>
      <c r="BF87" s="34">
        <f t="shared" si="69"/>
        <v>-5.2979270675903439E-3</v>
      </c>
      <c r="BG87" s="34">
        <f t="shared" si="69"/>
        <v>-5.2979270675903439E-3</v>
      </c>
      <c r="BH87" s="34">
        <f t="shared" si="69"/>
        <v>-5.2979270675903439E-3</v>
      </c>
      <c r="BI87" s="34">
        <f t="shared" si="69"/>
        <v>-5.2979270675903439E-3</v>
      </c>
      <c r="BJ87" s="34">
        <f t="shared" si="69"/>
        <v>-5.2979270675903439E-3</v>
      </c>
      <c r="BK87" s="34">
        <f t="shared" si="69"/>
        <v>-5.2979270675903439E-3</v>
      </c>
      <c r="BL87" s="34">
        <f t="shared" si="69"/>
        <v>-5.2979270675903439E-3</v>
      </c>
    </row>
    <row r="88" spans="1:64">
      <c r="AG88" s="2"/>
      <c r="AL88" s="2"/>
      <c r="AQ88" s="2"/>
      <c r="AV88" s="2"/>
      <c r="AZ88" s="2"/>
      <c r="BE88" s="2"/>
      <c r="BJ88" s="2"/>
    </row>
    <row r="89" spans="1:64">
      <c r="AG89" s="2"/>
      <c r="AL89" s="2"/>
      <c r="AQ89" s="2"/>
      <c r="AV89" s="2"/>
      <c r="AZ89" s="2"/>
      <c r="BE89" s="2"/>
      <c r="BJ89" s="2"/>
    </row>
    <row r="90" spans="1:64">
      <c r="A90" s="59"/>
      <c r="B90" s="58" t="s">
        <v>214</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401</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402</v>
      </c>
      <c r="B92" s="2" t="s">
        <v>403</v>
      </c>
      <c r="D92" s="2" t="s">
        <v>217</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row>
    <row r="93" spans="1:64">
      <c r="A93" s="257"/>
      <c r="B93" s="2" t="s">
        <v>404</v>
      </c>
      <c r="D93" s="2" t="s">
        <v>219</v>
      </c>
      <c r="E93" s="20">
        <f>E92*'Fixed Data'!H$22</f>
        <v>0</v>
      </c>
      <c r="F93" s="20">
        <f>F92*'Fixed Data'!I$22</f>
        <v>0</v>
      </c>
      <c r="G93" s="20">
        <f>G92*'Fixed Data'!J$22</f>
        <v>0</v>
      </c>
      <c r="H93" s="20">
        <f>H92*'Fixed Data'!K$22</f>
        <v>0</v>
      </c>
      <c r="I93" s="20">
        <f>I92*'Fixed Data'!L$22</f>
        <v>0</v>
      </c>
      <c r="J93" s="20">
        <f>J92*'Fixed Data'!M$22</f>
        <v>0</v>
      </c>
      <c r="K93" s="20">
        <f>K92*'Fixed Data'!N$22</f>
        <v>0</v>
      </c>
      <c r="L93" s="20">
        <f>L92*'Fixed Data'!O$22</f>
        <v>0</v>
      </c>
      <c r="M93" s="20">
        <f>M92*'Fixed Data'!P$22</f>
        <v>0</v>
      </c>
      <c r="N93" s="20">
        <f>N92*'Fixed Data'!Q$22</f>
        <v>0</v>
      </c>
      <c r="O93" s="20">
        <f>O92*'Fixed Data'!R$22</f>
        <v>0</v>
      </c>
      <c r="P93" s="20">
        <f>P92*'Fixed Data'!S$22</f>
        <v>0</v>
      </c>
      <c r="Q93" s="20">
        <f>Q92*'Fixed Data'!T$22</f>
        <v>0</v>
      </c>
      <c r="R93" s="20">
        <f>R92*'Fixed Data'!U$22</f>
        <v>0</v>
      </c>
      <c r="S93" s="20">
        <f>S92*'Fixed Data'!V$22</f>
        <v>0</v>
      </c>
      <c r="T93" s="20">
        <f>T92*'Fixed Data'!W$22</f>
        <v>0</v>
      </c>
      <c r="U93" s="20">
        <f>U92*'Fixed Data'!X$22</f>
        <v>0</v>
      </c>
      <c r="V93" s="20">
        <f>V92*'Fixed Data'!Y$22</f>
        <v>0</v>
      </c>
      <c r="W93" s="20">
        <f>W92*'Fixed Data'!Z$22</f>
        <v>0</v>
      </c>
      <c r="X93" s="20">
        <f>X92*'Fixed Data'!AA$22</f>
        <v>0</v>
      </c>
      <c r="Y93" s="20">
        <f>Y92*'Fixed Data'!AB$22</f>
        <v>0</v>
      </c>
      <c r="Z93" s="20">
        <f>Z92*'Fixed Data'!AC$22</f>
        <v>0</v>
      </c>
      <c r="AA93" s="20">
        <f>AA92*'Fixed Data'!AD$22</f>
        <v>0</v>
      </c>
      <c r="AB93" s="20">
        <f>AB92*'Fixed Data'!AE$22</f>
        <v>0</v>
      </c>
      <c r="AC93" s="20">
        <f>AC92*'Fixed Data'!AF$22</f>
        <v>0</v>
      </c>
      <c r="AD93" s="20">
        <f>AD92*'Fixed Data'!AG$22</f>
        <v>0</v>
      </c>
      <c r="AE93" s="20">
        <f>AE92*'Fixed Data'!AH$22</f>
        <v>0</v>
      </c>
      <c r="AF93" s="20">
        <f>AF92*'Fixed Data'!AI$22</f>
        <v>0</v>
      </c>
      <c r="AG93" s="20">
        <f>AG92*'Fixed Data'!AJ$22</f>
        <v>0</v>
      </c>
      <c r="AH93" s="20">
        <f>AH92*'Fixed Data'!AK$22</f>
        <v>0</v>
      </c>
      <c r="AI93" s="20">
        <f>AI92*'Fixed Data'!AL$22</f>
        <v>0</v>
      </c>
      <c r="AJ93" s="20">
        <f>AJ92*'Fixed Data'!AM$22</f>
        <v>0</v>
      </c>
      <c r="AK93" s="20">
        <f>AK92*'Fixed Data'!AN$22</f>
        <v>0</v>
      </c>
      <c r="AL93" s="20">
        <f>AL92*'Fixed Data'!AO$22</f>
        <v>0</v>
      </c>
      <c r="AM93" s="20">
        <f>AM92*'Fixed Data'!AP$22</f>
        <v>0</v>
      </c>
      <c r="AN93" s="20">
        <f>AN92*'Fixed Data'!AQ$22</f>
        <v>0</v>
      </c>
      <c r="AO93" s="20">
        <f>AO92*'Fixed Data'!AR$22</f>
        <v>0</v>
      </c>
      <c r="AP93" s="20">
        <f>AP92*'Fixed Data'!AS$22</f>
        <v>0</v>
      </c>
      <c r="AQ93" s="20">
        <f>AQ92*'Fixed Data'!AT$22</f>
        <v>0</v>
      </c>
      <c r="AR93" s="20">
        <f>AR92*'Fixed Data'!AU$22</f>
        <v>0</v>
      </c>
      <c r="AS93" s="20">
        <f>AS92*'Fixed Data'!AV$22</f>
        <v>0</v>
      </c>
      <c r="AT93" s="20">
        <f>AT92*'Fixed Data'!AW$22</f>
        <v>0</v>
      </c>
      <c r="AU93" s="20">
        <f>AU92*'Fixed Data'!AX$22</f>
        <v>0</v>
      </c>
      <c r="AV93" s="20">
        <f>AV92*'Fixed Data'!AY$22</f>
        <v>0</v>
      </c>
      <c r="AW93" s="20">
        <f>AW92*'Fixed Data'!AZ$22</f>
        <v>0</v>
      </c>
      <c r="AX93" s="20">
        <f>AX92*'Fixed Data'!BA$22</f>
        <v>0</v>
      </c>
      <c r="AY93" s="20">
        <f>AY92*'Fixed Data'!BB$22</f>
        <v>0</v>
      </c>
      <c r="AZ93" s="20">
        <f>AZ92*'Fixed Data'!BC$22</f>
        <v>0</v>
      </c>
      <c r="BA93" s="20">
        <f>BA92*'Fixed Data'!BD$22</f>
        <v>0</v>
      </c>
      <c r="BB93" s="20">
        <f>BB92*'Fixed Data'!BE$22</f>
        <v>0</v>
      </c>
      <c r="BC93" s="20">
        <f>BC92*'Fixed Data'!BF$22</f>
        <v>0</v>
      </c>
      <c r="BD93" s="20">
        <f>BD92*'Fixed Data'!BG$22</f>
        <v>0</v>
      </c>
      <c r="BE93" s="20">
        <f>BE92*'Fixed Data'!BH$22</f>
        <v>0</v>
      </c>
      <c r="BF93" s="20">
        <f>BF92*'Fixed Data'!BI$22</f>
        <v>0</v>
      </c>
      <c r="BG93" s="20">
        <f>BG92*'Fixed Data'!BJ$22</f>
        <v>0</v>
      </c>
      <c r="BH93" s="20">
        <f>BH92*'Fixed Data'!BK$22</f>
        <v>0</v>
      </c>
      <c r="BI93" s="20">
        <f>BI92*'Fixed Data'!BL$22</f>
        <v>0</v>
      </c>
      <c r="BJ93" s="20">
        <f>BJ92*'Fixed Data'!BM$22</f>
        <v>0</v>
      </c>
      <c r="BK93" s="20">
        <f>BK92*'Fixed Data'!BN$22</f>
        <v>0</v>
      </c>
      <c r="BL93" s="20">
        <f>BL92*'Fixed Data'!BO$22</f>
        <v>0</v>
      </c>
    </row>
    <row r="94" spans="1:64" ht="12.75" customHeight="1">
      <c r="A94" s="257"/>
      <c r="B94" s="2" t="s">
        <v>405</v>
      </c>
      <c r="D94" s="2" t="s">
        <v>221</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406</v>
      </c>
      <c r="D95" s="2" t="s">
        <v>223</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407</v>
      </c>
      <c r="D96" s="2" t="s">
        <v>219</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408</v>
      </c>
      <c r="D97" s="2" t="s">
        <v>226</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409</v>
      </c>
      <c r="D98" s="2" t="s">
        <v>226</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410</v>
      </c>
      <c r="D99" s="2" t="s">
        <v>229</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230</v>
      </c>
      <c r="C101" s="138"/>
      <c r="D101" s="138" t="s">
        <v>197</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231</v>
      </c>
    </row>
    <row r="110" spans="1:64">
      <c r="B110" s="44" t="s">
        <v>232</v>
      </c>
    </row>
    <row r="111" spans="1:64">
      <c r="B111" s="2" t="s">
        <v>233</v>
      </c>
    </row>
    <row r="112" spans="1:64">
      <c r="B112" s="2" t="s">
        <v>411</v>
      </c>
    </row>
    <row r="113" spans="1:3" ht="17.100000000000001">
      <c r="A113" s="46">
        <v>2</v>
      </c>
      <c r="B113" s="44" t="s">
        <v>235</v>
      </c>
    </row>
    <row r="114" spans="1:3">
      <c r="C114" s="10"/>
    </row>
    <row r="179" spans="2:2">
      <c r="B179" s="247" t="s">
        <v>199</v>
      </c>
    </row>
    <row r="180" spans="2:2">
      <c r="B180" s="247" t="s">
        <v>198</v>
      </c>
    </row>
    <row r="181" spans="2:2">
      <c r="B181" s="247" t="s">
        <v>236</v>
      </c>
    </row>
    <row r="182" spans="2:2">
      <c r="B182" s="247" t="s">
        <v>237</v>
      </c>
    </row>
    <row r="183" spans="2:2">
      <c r="B183" s="247" t="s">
        <v>238</v>
      </c>
    </row>
    <row r="184" spans="2:2">
      <c r="B184" s="247" t="s">
        <v>239</v>
      </c>
    </row>
    <row r="185" spans="2:2">
      <c r="B185" s="247" t="s">
        <v>240</v>
      </c>
    </row>
    <row r="186" spans="2:2">
      <c r="B186" s="247" t="s">
        <v>241</v>
      </c>
    </row>
    <row r="187" spans="2:2">
      <c r="B187" s="247" t="s">
        <v>242</v>
      </c>
    </row>
    <row r="188" spans="2:2">
      <c r="B188" s="247" t="s">
        <v>243</v>
      </c>
    </row>
    <row r="189" spans="2:2">
      <c r="B189" s="247" t="s">
        <v>244</v>
      </c>
    </row>
    <row r="190" spans="2:2">
      <c r="B190" s="247" t="s">
        <v>245</v>
      </c>
    </row>
    <row r="191" spans="2:2">
      <c r="B191" s="247" t="s">
        <v>246</v>
      </c>
    </row>
    <row r="192" spans="2:2">
      <c r="B192" s="247" t="s">
        <v>247</v>
      </c>
    </row>
    <row r="193" spans="2:2">
      <c r="B193" s="247" t="s">
        <v>248</v>
      </c>
    </row>
    <row r="194" spans="2:2">
      <c r="B194" s="247" t="s">
        <v>249</v>
      </c>
    </row>
    <row r="195" spans="2:2">
      <c r="B195" s="247" t="s">
        <v>250</v>
      </c>
    </row>
    <row r="196" spans="2:2">
      <c r="B196" s="247" t="s">
        <v>251</v>
      </c>
    </row>
    <row r="197" spans="2:2">
      <c r="B197" s="247" t="s">
        <v>252</v>
      </c>
    </row>
    <row r="198" spans="2:2">
      <c r="B198" s="247" t="s">
        <v>253</v>
      </c>
    </row>
    <row r="199" spans="2:2">
      <c r="B199" s="247" t="s">
        <v>254</v>
      </c>
    </row>
    <row r="200" spans="2:2">
      <c r="B200" s="247" t="s">
        <v>255</v>
      </c>
    </row>
    <row r="201" spans="2:2">
      <c r="B201" s="247" t="s">
        <v>256</v>
      </c>
    </row>
    <row r="202" spans="2:2">
      <c r="B202" s="247" t="s">
        <v>257</v>
      </c>
    </row>
    <row r="203" spans="2:2">
      <c r="B203" s="247" t="s">
        <v>258</v>
      </c>
    </row>
    <row r="204" spans="2:2">
      <c r="B204" s="247" t="s">
        <v>259</v>
      </c>
    </row>
    <row r="205" spans="2:2">
      <c r="B205" s="247" t="s">
        <v>260</v>
      </c>
    </row>
    <row r="206" spans="2:2">
      <c r="B206" s="247" t="s">
        <v>261</v>
      </c>
    </row>
    <row r="207" spans="2:2">
      <c r="B207" s="247" t="s">
        <v>195</v>
      </c>
    </row>
    <row r="208" spans="2:2">
      <c r="B208" s="247" t="s">
        <v>262</v>
      </c>
    </row>
    <row r="209" spans="2:2">
      <c r="B209" s="247" t="s">
        <v>263</v>
      </c>
    </row>
    <row r="210" spans="2:2">
      <c r="B210" s="247" t="s">
        <v>264</v>
      </c>
    </row>
    <row r="211" spans="2:2">
      <c r="B211" s="247" t="s">
        <v>265</v>
      </c>
    </row>
    <row r="212" spans="2:2">
      <c r="B212" s="247" t="s">
        <v>202</v>
      </c>
    </row>
    <row r="213" spans="2:2">
      <c r="B213" s="247" t="s">
        <v>266</v>
      </c>
    </row>
    <row r="214" spans="2:2">
      <c r="B214" s="247" t="s">
        <v>267</v>
      </c>
    </row>
    <row r="215" spans="2:2">
      <c r="B215" s="247" t="s">
        <v>268</v>
      </c>
    </row>
    <row r="216" spans="2:2">
      <c r="B216" s="247" t="s">
        <v>269</v>
      </c>
    </row>
    <row r="217" spans="2:2">
      <c r="B217" s="247" t="s">
        <v>270</v>
      </c>
    </row>
    <row r="218" spans="2:2">
      <c r="B218" s="247" t="s">
        <v>271</v>
      </c>
    </row>
    <row r="219" spans="2:2">
      <c r="B219" s="247" t="s">
        <v>272</v>
      </c>
    </row>
    <row r="220" spans="2:2">
      <c r="B220" s="247" t="s">
        <v>273</v>
      </c>
    </row>
    <row r="221" spans="2:2">
      <c r="B221" s="247" t="s">
        <v>274</v>
      </c>
    </row>
    <row r="222" spans="2:2">
      <c r="B222" s="247" t="s">
        <v>275</v>
      </c>
    </row>
    <row r="223" spans="2:2">
      <c r="B223" s="247" t="s">
        <v>276</v>
      </c>
    </row>
    <row r="224" spans="2:2">
      <c r="B224" s="247" t="s">
        <v>277</v>
      </c>
    </row>
    <row r="225" spans="2:2">
      <c r="B225" s="247" t="s">
        <v>278</v>
      </c>
    </row>
    <row r="226" spans="2:2">
      <c r="B226" s="247" t="s">
        <v>279</v>
      </c>
    </row>
    <row r="227" spans="2:2">
      <c r="B227" s="247" t="s">
        <v>280</v>
      </c>
    </row>
    <row r="228" spans="2:2">
      <c r="B228" s="247" t="s">
        <v>281</v>
      </c>
    </row>
    <row r="229" spans="2:2">
      <c r="B229" s="247" t="s">
        <v>282</v>
      </c>
    </row>
    <row r="230" spans="2:2">
      <c r="B230" s="247" t="s">
        <v>283</v>
      </c>
    </row>
    <row r="231" spans="2:2">
      <c r="B231" s="247" t="s">
        <v>285</v>
      </c>
    </row>
    <row r="232" spans="2:2">
      <c r="B232" s="247" t="s">
        <v>412</v>
      </c>
    </row>
    <row r="233" spans="2:2">
      <c r="B233" s="247" t="s">
        <v>286</v>
      </c>
    </row>
    <row r="234" spans="2:2">
      <c r="B234" s="247" t="s">
        <v>287</v>
      </c>
    </row>
    <row r="235" spans="2:2">
      <c r="B235" s="247" t="s">
        <v>288</v>
      </c>
    </row>
    <row r="236" spans="2:2">
      <c r="B236" s="247" t="s">
        <v>289</v>
      </c>
    </row>
    <row r="237" spans="2:2">
      <c r="B237" s="247" t="s">
        <v>290</v>
      </c>
    </row>
    <row r="238" spans="2:2">
      <c r="B238" s="247" t="s">
        <v>291</v>
      </c>
    </row>
    <row r="239" spans="2:2">
      <c r="B239" s="247" t="s">
        <v>292</v>
      </c>
    </row>
    <row r="240" spans="2:2">
      <c r="B240" s="247" t="s">
        <v>293</v>
      </c>
    </row>
    <row r="241" spans="2:2">
      <c r="B241" s="247" t="s">
        <v>294</v>
      </c>
    </row>
    <row r="242" spans="2:2">
      <c r="B242" s="247" t="s">
        <v>295</v>
      </c>
    </row>
    <row r="243" spans="2:2">
      <c r="B243" s="247" t="s">
        <v>296</v>
      </c>
    </row>
    <row r="244" spans="2:2">
      <c r="B244" s="247" t="s">
        <v>297</v>
      </c>
    </row>
    <row r="245" spans="2:2">
      <c r="B245" s="247" t="s">
        <v>298</v>
      </c>
    </row>
    <row r="246" spans="2:2">
      <c r="B246" s="247" t="s">
        <v>299</v>
      </c>
    </row>
    <row r="247" spans="2:2">
      <c r="B247" s="247" t="s">
        <v>300</v>
      </c>
    </row>
    <row r="248" spans="2:2">
      <c r="B248" s="247" t="s">
        <v>301</v>
      </c>
    </row>
    <row r="249" spans="2:2">
      <c r="B249" s="247" t="s">
        <v>302</v>
      </c>
    </row>
    <row r="250" spans="2:2">
      <c r="B250" s="247" t="s">
        <v>303</v>
      </c>
    </row>
    <row r="251" spans="2:2">
      <c r="B251" s="247" t="s">
        <v>304</v>
      </c>
    </row>
    <row r="255" spans="2:2">
      <c r="B255" s="241"/>
    </row>
    <row r="258" spans="2:2">
      <c r="B258" s="241"/>
    </row>
  </sheetData>
  <sortState xmlns:xlrd2="http://schemas.microsoft.com/office/spreadsheetml/2017/richdata2" ref="B180:B249">
    <sortCondition ref="B180"/>
  </sortState>
  <mergeCells count="4">
    <mergeCell ref="A18:A23"/>
    <mergeCell ref="A24:A30"/>
    <mergeCell ref="A71:A82"/>
    <mergeCell ref="A92:A99"/>
  </mergeCells>
  <phoneticPr fontId="36" type="noConversion"/>
  <conditionalFormatting sqref="B13">
    <cfRule type="expression" priority="1">
      <formula>$B$13=49</formula>
    </cfRule>
  </conditionalFormatting>
  <dataValidations disablePrompts="1" count="2">
    <dataValidation type="list" allowBlank="1" showInputMessage="1" showErrorMessage="1" sqref="B24:B25" xr:uid="{12CF4E9F-7554-4960-8FCA-3F84E6E97F8B}">
      <formula1>$B$179:$B$179</formula1>
    </dataValidation>
    <dataValidation type="list" allowBlank="1" showInputMessage="1" showErrorMessage="1" sqref="B18:B22 B26:B29" xr:uid="{D4E14B71-642C-4020-8993-1C17ECBC58C5}">
      <formula1>$B$179:$B$258</formula1>
    </dataValidation>
  </dataValidations>
  <hyperlinks>
    <hyperlink ref="B110" r:id="rId1" xr:uid="{C5D5D6E6-8FB8-48CC-8239-E7C22B535B09}"/>
    <hyperlink ref="B113" r:id="rId2" xr:uid="{7C316A35-7AD2-482B-9BAA-689C940858A7}"/>
  </hyperlinks>
  <pageMargins left="0.7" right="0.7" top="0.75" bottom="0.75" header="0.3" footer="0.3"/>
  <pageSetup paperSize="9" orientation="portrait" r:id="rId3"/>
  <headerFooter>
    <oddHeader>&amp;C&amp;G</oddHeader>
  </headerFooter>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E486-79ED-4C15-BED8-425B08157D4E}">
  <dimension ref="A1:BL258"/>
  <sheetViews>
    <sheetView zoomScale="80" zoomScaleNormal="80" workbookViewId="0">
      <selection activeCell="E18" sqref="E18"/>
    </sheetView>
  </sheetViews>
  <sheetFormatPr defaultColWidth="9.140625" defaultRowHeight="15.95" outlineLevelRow="1"/>
  <cols>
    <col min="1" max="1" width="11.140625" style="2" customWidth="1"/>
    <col min="2" max="2" width="37" style="2" customWidth="1"/>
    <col min="3" max="3" width="35.5703125" style="2" bestFit="1"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307</v>
      </c>
      <c r="C6" s="3"/>
      <c r="D6" s="3"/>
      <c r="E6" s="3"/>
      <c r="F6" s="3"/>
      <c r="G6" s="3"/>
      <c r="H6" s="3"/>
      <c r="I6" s="3"/>
      <c r="J6" s="3"/>
    </row>
    <row r="7" spans="1:64" ht="16.5" thickBot="1"/>
    <row r="8" spans="1:64" ht="32.1">
      <c r="B8" s="25" t="s">
        <v>308</v>
      </c>
      <c r="C8" s="26" t="s">
        <v>309</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3.800309195523465E-3</v>
      </c>
      <c r="E9" s="47"/>
      <c r="H9" s="7"/>
      <c r="T9" s="11"/>
    </row>
    <row r="10" spans="1:64">
      <c r="B10" s="27">
        <v>20</v>
      </c>
      <c r="C10" s="24">
        <f>X87</f>
        <v>7.973825909675724E-3</v>
      </c>
    </row>
    <row r="11" spans="1:64">
      <c r="B11" s="27">
        <v>30</v>
      </c>
      <c r="C11" s="24">
        <f>AH87</f>
        <v>1.0535555253979017E-2</v>
      </c>
    </row>
    <row r="12" spans="1:64">
      <c r="B12" s="27">
        <v>45</v>
      </c>
      <c r="C12" s="24">
        <f>AW87</f>
        <v>1.2138642568736124E-2</v>
      </c>
    </row>
    <row r="13" spans="1:64">
      <c r="B13" s="153">
        <v>48</v>
      </c>
      <c r="C13" s="24">
        <f>BL87</f>
        <v>1.2094230497184784E-2</v>
      </c>
    </row>
    <row r="14" spans="1:64">
      <c r="B14" s="28"/>
      <c r="C14" s="24"/>
    </row>
    <row r="15" spans="1:64" ht="17.100000000000001" thickBot="1">
      <c r="B15" s="161" t="s">
        <v>310</v>
      </c>
      <c r="C15" s="155">
        <v>2024</v>
      </c>
      <c r="E15" s="4" t="s">
        <v>180</v>
      </c>
      <c r="F15" s="5"/>
      <c r="G15" s="5"/>
      <c r="H15" s="5"/>
      <c r="I15" s="5"/>
      <c r="J15" s="4" t="s">
        <v>181</v>
      </c>
      <c r="K15" s="5"/>
      <c r="L15" s="5"/>
      <c r="M15" s="5"/>
      <c r="N15" s="5"/>
      <c r="O15" s="4" t="s">
        <v>182</v>
      </c>
      <c r="P15" s="5"/>
      <c r="Q15" s="5"/>
      <c r="R15" s="5"/>
      <c r="S15" s="5"/>
      <c r="T15" s="4" t="s">
        <v>183</v>
      </c>
      <c r="U15" s="5"/>
      <c r="V15" s="5"/>
      <c r="W15" s="5"/>
      <c r="X15" s="5"/>
      <c r="Y15" s="4" t="s">
        <v>184</v>
      </c>
      <c r="Z15" s="5"/>
      <c r="AA15" s="5"/>
      <c r="AB15" s="5"/>
      <c r="AC15" s="6"/>
      <c r="AD15" s="4" t="s">
        <v>185</v>
      </c>
      <c r="AE15" s="5"/>
      <c r="AF15" s="5"/>
      <c r="AG15" s="5"/>
      <c r="AH15" s="6"/>
      <c r="AI15" s="4" t="s">
        <v>186</v>
      </c>
      <c r="AJ15" s="5"/>
      <c r="AK15" s="5"/>
      <c r="AL15" s="5"/>
      <c r="AM15" s="6"/>
      <c r="AN15" s="4" t="s">
        <v>187</v>
      </c>
      <c r="AO15" s="5"/>
      <c r="AP15" s="5"/>
      <c r="AQ15" s="5"/>
      <c r="AR15" s="6"/>
      <c r="AS15" s="4" t="s">
        <v>188</v>
      </c>
      <c r="AT15" s="5"/>
      <c r="AU15" s="5"/>
      <c r="AV15" s="5"/>
      <c r="AW15" s="6"/>
      <c r="AX15" s="4" t="s">
        <v>189</v>
      </c>
      <c r="AY15" s="5"/>
      <c r="AZ15" s="5"/>
      <c r="BA15" s="5"/>
      <c r="BB15" s="6"/>
      <c r="BC15" s="4" t="s">
        <v>190</v>
      </c>
      <c r="BD15" s="5"/>
      <c r="BE15" s="5"/>
      <c r="BF15" s="5"/>
      <c r="BG15" s="6"/>
      <c r="BH15" s="4" t="s">
        <v>191</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192</v>
      </c>
      <c r="D17" s="2" t="s">
        <v>193</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194</v>
      </c>
      <c r="B18" s="38" t="s">
        <v>199</v>
      </c>
      <c r="C18" s="206" t="str">
        <f>'Option summary'!A15</f>
        <v xml:space="preserve">Upsizing LV cable from 95sqmm to 185sqmm </v>
      </c>
      <c r="D18" s="38" t="s">
        <v>197</v>
      </c>
      <c r="E18" s="39">
        <f>-(Workings!C9/1000000)</f>
        <v>-1.012972E-2</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199</v>
      </c>
      <c r="C19" s="157" t="s">
        <v>196</v>
      </c>
      <c r="D19" s="38" t="s">
        <v>197</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199</v>
      </c>
      <c r="C20" s="157" t="s">
        <v>196</v>
      </c>
      <c r="D20" s="38" t="s">
        <v>197</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199</v>
      </c>
      <c r="C21" s="157" t="s">
        <v>196</v>
      </c>
      <c r="D21" s="38" t="s">
        <v>197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199</v>
      </c>
      <c r="C22" s="157" t="s">
        <v>196</v>
      </c>
      <c r="D22" s="38" t="s">
        <v>197</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200</v>
      </c>
      <c r="C23" s="65"/>
      <c r="D23" s="63" t="s">
        <v>197</v>
      </c>
      <c r="E23" s="37">
        <f>SUM(E18:E22)</f>
        <v>-1.012972E-2</v>
      </c>
      <c r="F23" s="37">
        <f t="shared" ref="F23:BL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si="0"/>
        <v>0</v>
      </c>
      <c r="AC23" s="37">
        <f t="shared" si="0"/>
        <v>0</v>
      </c>
      <c r="AD23" s="37">
        <f t="shared" si="0"/>
        <v>0</v>
      </c>
      <c r="AE23" s="37">
        <f t="shared" si="0"/>
        <v>0</v>
      </c>
      <c r="AF23" s="37">
        <f t="shared" si="0"/>
        <v>0</v>
      </c>
      <c r="AG23" s="37">
        <f t="shared" si="0"/>
        <v>0</v>
      </c>
      <c r="AH23" s="37">
        <f t="shared" si="0"/>
        <v>0</v>
      </c>
      <c r="AI23" s="37">
        <f t="shared" si="0"/>
        <v>0</v>
      </c>
      <c r="AJ23" s="37">
        <f t="shared" si="0"/>
        <v>0</v>
      </c>
      <c r="AK23" s="37">
        <f t="shared" si="0"/>
        <v>0</v>
      </c>
      <c r="AL23" s="37">
        <f t="shared" si="0"/>
        <v>0</v>
      </c>
      <c r="AM23" s="37">
        <f t="shared" si="0"/>
        <v>0</v>
      </c>
      <c r="AN23" s="37">
        <f t="shared" si="0"/>
        <v>0</v>
      </c>
      <c r="AO23" s="37">
        <f t="shared" si="0"/>
        <v>0</v>
      </c>
      <c r="AP23" s="37">
        <f t="shared" si="0"/>
        <v>0</v>
      </c>
      <c r="AQ23" s="37">
        <f t="shared" si="0"/>
        <v>0</v>
      </c>
      <c r="AR23" s="37">
        <f t="shared" si="0"/>
        <v>0</v>
      </c>
      <c r="AS23" s="37">
        <f t="shared" si="0"/>
        <v>0</v>
      </c>
      <c r="AT23" s="37">
        <f t="shared" si="0"/>
        <v>0</v>
      </c>
      <c r="AU23" s="37">
        <f t="shared" si="0"/>
        <v>0</v>
      </c>
      <c r="AV23" s="37">
        <f t="shared" si="0"/>
        <v>0</v>
      </c>
      <c r="AW23" s="37">
        <f t="shared" si="0"/>
        <v>0</v>
      </c>
      <c r="AX23" s="37">
        <f t="shared" si="0"/>
        <v>0</v>
      </c>
      <c r="AY23" s="37">
        <f t="shared" si="0"/>
        <v>0</v>
      </c>
      <c r="AZ23" s="37">
        <f t="shared" si="0"/>
        <v>0</v>
      </c>
      <c r="BA23" s="37">
        <f t="shared" si="0"/>
        <v>0</v>
      </c>
      <c r="BB23" s="37">
        <f t="shared" si="0"/>
        <v>0</v>
      </c>
      <c r="BC23" s="37">
        <f t="shared" si="0"/>
        <v>0</v>
      </c>
      <c r="BD23" s="37">
        <f t="shared" si="0"/>
        <v>0</v>
      </c>
      <c r="BE23" s="37">
        <f t="shared" si="0"/>
        <v>0</v>
      </c>
      <c r="BF23" s="37">
        <f t="shared" si="0"/>
        <v>0</v>
      </c>
      <c r="BG23" s="37">
        <f t="shared" si="0"/>
        <v>0</v>
      </c>
      <c r="BH23" s="37">
        <f t="shared" si="0"/>
        <v>0</v>
      </c>
      <c r="BI23" s="37">
        <f t="shared" si="0"/>
        <v>0</v>
      </c>
      <c r="BJ23" s="37">
        <f t="shared" si="0"/>
        <v>0</v>
      </c>
      <c r="BK23" s="37">
        <f t="shared" si="0"/>
        <v>0</v>
      </c>
      <c r="BL23" s="37">
        <f t="shared" si="0"/>
        <v>0</v>
      </c>
    </row>
    <row r="24" spans="1:64">
      <c r="A24" s="259" t="s">
        <v>311</v>
      </c>
      <c r="B24" s="38" t="s">
        <v>195</v>
      </c>
      <c r="C24" s="7"/>
      <c r="D24" s="2" t="s">
        <v>197</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198</v>
      </c>
      <c r="C25" s="7"/>
      <c r="D25" s="2" t="s">
        <v>197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199</v>
      </c>
      <c r="C26" s="157" t="s">
        <v>196</v>
      </c>
      <c r="D26" s="2" t="s">
        <v>197</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199</v>
      </c>
      <c r="C27" s="157" t="s">
        <v>196</v>
      </c>
      <c r="D27" s="2" t="s">
        <v>197</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199</v>
      </c>
      <c r="C28" s="157" t="s">
        <v>196</v>
      </c>
      <c r="D28" s="2" t="s">
        <v>197</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199</v>
      </c>
      <c r="C29" s="157" t="s">
        <v>196</v>
      </c>
      <c r="D29" s="2" t="s">
        <v>197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312</v>
      </c>
      <c r="C30" s="7"/>
      <c r="D30" s="2" t="s">
        <v>197</v>
      </c>
      <c r="E30" s="42">
        <f>SUM(E24:E29)</f>
        <v>0</v>
      </c>
      <c r="F30" s="42">
        <f t="shared" ref="F30:BL30" si="1">SUM(F24:F29)</f>
        <v>0</v>
      </c>
      <c r="G30" s="42">
        <f t="shared" si="1"/>
        <v>0</v>
      </c>
      <c r="H30" s="42">
        <f t="shared" si="1"/>
        <v>0</v>
      </c>
      <c r="I30" s="42">
        <f t="shared" si="1"/>
        <v>0</v>
      </c>
      <c r="J30" s="42">
        <f t="shared" si="1"/>
        <v>0</v>
      </c>
      <c r="K30" s="42">
        <f t="shared" si="1"/>
        <v>0</v>
      </c>
      <c r="L30" s="42">
        <f t="shared" si="1"/>
        <v>0</v>
      </c>
      <c r="M30" s="42">
        <f t="shared" si="1"/>
        <v>0</v>
      </c>
      <c r="N30" s="42">
        <f t="shared" si="1"/>
        <v>0</v>
      </c>
      <c r="O30" s="42">
        <f t="shared" si="1"/>
        <v>0</v>
      </c>
      <c r="P30" s="42">
        <f t="shared" si="1"/>
        <v>0</v>
      </c>
      <c r="Q30" s="42">
        <f t="shared" si="1"/>
        <v>0</v>
      </c>
      <c r="R30" s="42">
        <f t="shared" si="1"/>
        <v>0</v>
      </c>
      <c r="S30" s="42">
        <f t="shared" si="1"/>
        <v>0</v>
      </c>
      <c r="T30" s="42">
        <f t="shared" si="1"/>
        <v>0</v>
      </c>
      <c r="U30" s="42">
        <f t="shared" si="1"/>
        <v>0</v>
      </c>
      <c r="V30" s="42">
        <f t="shared" si="1"/>
        <v>0</v>
      </c>
      <c r="W30" s="42">
        <f t="shared" si="1"/>
        <v>0</v>
      </c>
      <c r="X30" s="42">
        <f t="shared" si="1"/>
        <v>0</v>
      </c>
      <c r="Y30" s="42">
        <f t="shared" si="1"/>
        <v>0</v>
      </c>
      <c r="Z30" s="42">
        <f t="shared" si="1"/>
        <v>0</v>
      </c>
      <c r="AA30" s="42">
        <f t="shared" si="1"/>
        <v>0</v>
      </c>
      <c r="AB30" s="42">
        <f t="shared" si="1"/>
        <v>0</v>
      </c>
      <c r="AC30" s="42">
        <f t="shared" si="1"/>
        <v>0</v>
      </c>
      <c r="AD30" s="42">
        <f t="shared" si="1"/>
        <v>0</v>
      </c>
      <c r="AE30" s="42">
        <f t="shared" si="1"/>
        <v>0</v>
      </c>
      <c r="AF30" s="42">
        <f t="shared" si="1"/>
        <v>0</v>
      </c>
      <c r="AG30" s="42">
        <f t="shared" si="1"/>
        <v>0</v>
      </c>
      <c r="AH30" s="42">
        <f t="shared" si="1"/>
        <v>0</v>
      </c>
      <c r="AI30" s="42">
        <f t="shared" si="1"/>
        <v>0</v>
      </c>
      <c r="AJ30" s="42">
        <f t="shared" si="1"/>
        <v>0</v>
      </c>
      <c r="AK30" s="42">
        <f t="shared" si="1"/>
        <v>0</v>
      </c>
      <c r="AL30" s="42">
        <f t="shared" si="1"/>
        <v>0</v>
      </c>
      <c r="AM30" s="42">
        <f t="shared" si="1"/>
        <v>0</v>
      </c>
      <c r="AN30" s="42">
        <f t="shared" si="1"/>
        <v>0</v>
      </c>
      <c r="AO30" s="42">
        <f t="shared" si="1"/>
        <v>0</v>
      </c>
      <c r="AP30" s="42">
        <f t="shared" si="1"/>
        <v>0</v>
      </c>
      <c r="AQ30" s="42">
        <f t="shared" si="1"/>
        <v>0</v>
      </c>
      <c r="AR30" s="42">
        <f t="shared" si="1"/>
        <v>0</v>
      </c>
      <c r="AS30" s="42">
        <f t="shared" si="1"/>
        <v>0</v>
      </c>
      <c r="AT30" s="42">
        <f t="shared" si="1"/>
        <v>0</v>
      </c>
      <c r="AU30" s="42">
        <f t="shared" si="1"/>
        <v>0</v>
      </c>
      <c r="AV30" s="42">
        <f t="shared" si="1"/>
        <v>0</v>
      </c>
      <c r="AW30" s="42">
        <f t="shared" si="1"/>
        <v>0</v>
      </c>
      <c r="AX30" s="42">
        <f t="shared" si="1"/>
        <v>0</v>
      </c>
      <c r="AY30" s="42">
        <f t="shared" si="1"/>
        <v>0</v>
      </c>
      <c r="AZ30" s="42">
        <f t="shared" si="1"/>
        <v>0</v>
      </c>
      <c r="BA30" s="42">
        <f t="shared" si="1"/>
        <v>0</v>
      </c>
      <c r="BB30" s="42">
        <f t="shared" si="1"/>
        <v>0</v>
      </c>
      <c r="BC30" s="42">
        <f t="shared" si="1"/>
        <v>0</v>
      </c>
      <c r="BD30" s="42">
        <f t="shared" si="1"/>
        <v>0</v>
      </c>
      <c r="BE30" s="42">
        <f t="shared" si="1"/>
        <v>0</v>
      </c>
      <c r="BF30" s="42">
        <f t="shared" si="1"/>
        <v>0</v>
      </c>
      <c r="BG30" s="42">
        <f t="shared" si="1"/>
        <v>0</v>
      </c>
      <c r="BH30" s="42">
        <f t="shared" si="1"/>
        <v>0</v>
      </c>
      <c r="BI30" s="42">
        <f t="shared" si="1"/>
        <v>0</v>
      </c>
      <c r="BJ30" s="42">
        <f t="shared" si="1"/>
        <v>0</v>
      </c>
      <c r="BK30" s="42">
        <f t="shared" si="1"/>
        <v>0</v>
      </c>
      <c r="BL30" s="42">
        <f t="shared" si="1"/>
        <v>0</v>
      </c>
    </row>
    <row r="31" spans="1:64" ht="16.5" thickBot="1">
      <c r="A31" s="261"/>
      <c r="B31" s="35" t="s">
        <v>313</v>
      </c>
      <c r="C31" s="36" t="s">
        <v>314</v>
      </c>
      <c r="D31" s="35" t="s">
        <v>197</v>
      </c>
      <c r="E31" s="37">
        <f>E23+E30</f>
        <v>-1.012972E-2</v>
      </c>
      <c r="F31" s="37">
        <f t="shared" ref="F31:BL31" si="2">F23+F30</f>
        <v>0</v>
      </c>
      <c r="G31" s="37">
        <f t="shared" si="2"/>
        <v>0</v>
      </c>
      <c r="H31" s="37">
        <f t="shared" si="2"/>
        <v>0</v>
      </c>
      <c r="I31" s="37">
        <f t="shared" si="2"/>
        <v>0</v>
      </c>
      <c r="J31" s="37">
        <f t="shared" si="2"/>
        <v>0</v>
      </c>
      <c r="K31" s="37">
        <f t="shared" si="2"/>
        <v>0</v>
      </c>
      <c r="L31" s="37">
        <f t="shared" si="2"/>
        <v>0</v>
      </c>
      <c r="M31" s="37">
        <f t="shared" si="2"/>
        <v>0</v>
      </c>
      <c r="N31" s="37">
        <f t="shared" si="2"/>
        <v>0</v>
      </c>
      <c r="O31" s="37">
        <f t="shared" si="2"/>
        <v>0</v>
      </c>
      <c r="P31" s="37">
        <f t="shared" si="2"/>
        <v>0</v>
      </c>
      <c r="Q31" s="37">
        <f t="shared" si="2"/>
        <v>0</v>
      </c>
      <c r="R31" s="37">
        <f t="shared" si="2"/>
        <v>0</v>
      </c>
      <c r="S31" s="37">
        <f t="shared" si="2"/>
        <v>0</v>
      </c>
      <c r="T31" s="37">
        <f t="shared" si="2"/>
        <v>0</v>
      </c>
      <c r="U31" s="37">
        <f t="shared" si="2"/>
        <v>0</v>
      </c>
      <c r="V31" s="37">
        <f t="shared" si="2"/>
        <v>0</v>
      </c>
      <c r="W31" s="37">
        <f t="shared" si="2"/>
        <v>0</v>
      </c>
      <c r="X31" s="37">
        <f t="shared" si="2"/>
        <v>0</v>
      </c>
      <c r="Y31" s="37">
        <f t="shared" si="2"/>
        <v>0</v>
      </c>
      <c r="Z31" s="37">
        <f t="shared" si="2"/>
        <v>0</v>
      </c>
      <c r="AA31" s="37">
        <f t="shared" si="2"/>
        <v>0</v>
      </c>
      <c r="AB31" s="37">
        <f t="shared" si="2"/>
        <v>0</v>
      </c>
      <c r="AC31" s="37">
        <f t="shared" si="2"/>
        <v>0</v>
      </c>
      <c r="AD31" s="37">
        <f t="shared" si="2"/>
        <v>0</v>
      </c>
      <c r="AE31" s="37">
        <f t="shared" si="2"/>
        <v>0</v>
      </c>
      <c r="AF31" s="37">
        <f t="shared" si="2"/>
        <v>0</v>
      </c>
      <c r="AG31" s="37">
        <f t="shared" si="2"/>
        <v>0</v>
      </c>
      <c r="AH31" s="37">
        <f t="shared" si="2"/>
        <v>0</v>
      </c>
      <c r="AI31" s="37">
        <f t="shared" si="2"/>
        <v>0</v>
      </c>
      <c r="AJ31" s="37">
        <f t="shared" si="2"/>
        <v>0</v>
      </c>
      <c r="AK31" s="37">
        <f t="shared" si="2"/>
        <v>0</v>
      </c>
      <c r="AL31" s="37">
        <f t="shared" si="2"/>
        <v>0</v>
      </c>
      <c r="AM31" s="37">
        <f t="shared" si="2"/>
        <v>0</v>
      </c>
      <c r="AN31" s="37">
        <f t="shared" si="2"/>
        <v>0</v>
      </c>
      <c r="AO31" s="37">
        <f t="shared" si="2"/>
        <v>0</v>
      </c>
      <c r="AP31" s="37">
        <f t="shared" si="2"/>
        <v>0</v>
      </c>
      <c r="AQ31" s="37">
        <f t="shared" si="2"/>
        <v>0</v>
      </c>
      <c r="AR31" s="37">
        <f t="shared" si="2"/>
        <v>0</v>
      </c>
      <c r="AS31" s="37">
        <f t="shared" si="2"/>
        <v>0</v>
      </c>
      <c r="AT31" s="37">
        <f t="shared" si="2"/>
        <v>0</v>
      </c>
      <c r="AU31" s="37">
        <f t="shared" si="2"/>
        <v>0</v>
      </c>
      <c r="AV31" s="37">
        <f t="shared" si="2"/>
        <v>0</v>
      </c>
      <c r="AW31" s="37">
        <f t="shared" si="2"/>
        <v>0</v>
      </c>
      <c r="AX31" s="37">
        <f t="shared" si="2"/>
        <v>0</v>
      </c>
      <c r="AY31" s="37">
        <f t="shared" si="2"/>
        <v>0</v>
      </c>
      <c r="AZ31" s="37">
        <f t="shared" si="2"/>
        <v>0</v>
      </c>
      <c r="BA31" s="37">
        <f t="shared" si="2"/>
        <v>0</v>
      </c>
      <c r="BB31" s="37">
        <f t="shared" si="2"/>
        <v>0</v>
      </c>
      <c r="BC31" s="37">
        <f t="shared" si="2"/>
        <v>0</v>
      </c>
      <c r="BD31" s="37">
        <f t="shared" si="2"/>
        <v>0</v>
      </c>
      <c r="BE31" s="37">
        <f t="shared" si="2"/>
        <v>0</v>
      </c>
      <c r="BF31" s="37">
        <f t="shared" si="2"/>
        <v>0</v>
      </c>
      <c r="BG31" s="37">
        <f t="shared" si="2"/>
        <v>0</v>
      </c>
      <c r="BH31" s="37">
        <f t="shared" si="2"/>
        <v>0</v>
      </c>
      <c r="BI31" s="37">
        <f t="shared" si="2"/>
        <v>0</v>
      </c>
      <c r="BJ31" s="37">
        <f t="shared" si="2"/>
        <v>0</v>
      </c>
      <c r="BK31" s="37">
        <f t="shared" si="2"/>
        <v>0</v>
      </c>
      <c r="BL31" s="37">
        <f t="shared" si="2"/>
        <v>0</v>
      </c>
    </row>
    <row r="32" spans="1:64">
      <c r="A32" s="262"/>
      <c r="B32" s="2" t="s">
        <v>315</v>
      </c>
      <c r="C32" s="7" t="s">
        <v>316</v>
      </c>
      <c r="D32" s="2" t="s">
        <v>226</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317</v>
      </c>
      <c r="C33" s="2" t="s">
        <v>318</v>
      </c>
      <c r="D33" s="2" t="s">
        <v>197</v>
      </c>
      <c r="E33" s="20">
        <f>E31*E32</f>
        <v>-8.6102620000000005E-3</v>
      </c>
      <c r="F33" s="20">
        <f t="shared" ref="F33:BL33" si="3">F31*F32</f>
        <v>0</v>
      </c>
      <c r="G33" s="20">
        <f t="shared" si="3"/>
        <v>0</v>
      </c>
      <c r="H33" s="20">
        <f t="shared" si="3"/>
        <v>0</v>
      </c>
      <c r="I33" s="20">
        <f t="shared" si="3"/>
        <v>0</v>
      </c>
      <c r="J33" s="20">
        <f t="shared" si="3"/>
        <v>0</v>
      </c>
      <c r="K33" s="20">
        <f t="shared" si="3"/>
        <v>0</v>
      </c>
      <c r="L33" s="20">
        <f t="shared" si="3"/>
        <v>0</v>
      </c>
      <c r="M33" s="20">
        <f t="shared" si="3"/>
        <v>0</v>
      </c>
      <c r="N33" s="20">
        <f t="shared" si="3"/>
        <v>0</v>
      </c>
      <c r="O33" s="20">
        <f t="shared" si="3"/>
        <v>0</v>
      </c>
      <c r="P33" s="20">
        <f t="shared" si="3"/>
        <v>0</v>
      </c>
      <c r="Q33" s="20">
        <f t="shared" si="3"/>
        <v>0</v>
      </c>
      <c r="R33" s="20">
        <f t="shared" si="3"/>
        <v>0</v>
      </c>
      <c r="S33" s="20">
        <f t="shared" si="3"/>
        <v>0</v>
      </c>
      <c r="T33" s="20">
        <f t="shared" si="3"/>
        <v>0</v>
      </c>
      <c r="U33" s="20">
        <f t="shared" si="3"/>
        <v>0</v>
      </c>
      <c r="V33" s="20">
        <f t="shared" si="3"/>
        <v>0</v>
      </c>
      <c r="W33" s="20">
        <f t="shared" si="3"/>
        <v>0</v>
      </c>
      <c r="X33" s="20">
        <f t="shared" si="3"/>
        <v>0</v>
      </c>
      <c r="Y33" s="20">
        <f t="shared" si="3"/>
        <v>0</v>
      </c>
      <c r="Z33" s="20">
        <f t="shared" si="3"/>
        <v>0</v>
      </c>
      <c r="AA33" s="20">
        <f t="shared" si="3"/>
        <v>0</v>
      </c>
      <c r="AB33" s="20">
        <f t="shared" si="3"/>
        <v>0</v>
      </c>
      <c r="AC33" s="20">
        <f t="shared" si="3"/>
        <v>0</v>
      </c>
      <c r="AD33" s="20">
        <f t="shared" si="3"/>
        <v>0</v>
      </c>
      <c r="AE33" s="20">
        <f t="shared" si="3"/>
        <v>0</v>
      </c>
      <c r="AF33" s="20">
        <f t="shared" si="3"/>
        <v>0</v>
      </c>
      <c r="AG33" s="20">
        <f t="shared" si="3"/>
        <v>0</v>
      </c>
      <c r="AH33" s="20">
        <f t="shared" si="3"/>
        <v>0</v>
      </c>
      <c r="AI33" s="20">
        <f t="shared" si="3"/>
        <v>0</v>
      </c>
      <c r="AJ33" s="20">
        <f t="shared" si="3"/>
        <v>0</v>
      </c>
      <c r="AK33" s="20">
        <f t="shared" si="3"/>
        <v>0</v>
      </c>
      <c r="AL33" s="20">
        <f t="shared" si="3"/>
        <v>0</v>
      </c>
      <c r="AM33" s="20">
        <f t="shared" si="3"/>
        <v>0</v>
      </c>
      <c r="AN33" s="20">
        <f t="shared" si="3"/>
        <v>0</v>
      </c>
      <c r="AO33" s="20">
        <f t="shared" si="3"/>
        <v>0</v>
      </c>
      <c r="AP33" s="20">
        <f t="shared" si="3"/>
        <v>0</v>
      </c>
      <c r="AQ33" s="20">
        <f t="shared" si="3"/>
        <v>0</v>
      </c>
      <c r="AR33" s="20">
        <f t="shared" si="3"/>
        <v>0</v>
      </c>
      <c r="AS33" s="20">
        <f t="shared" si="3"/>
        <v>0</v>
      </c>
      <c r="AT33" s="20">
        <f t="shared" si="3"/>
        <v>0</v>
      </c>
      <c r="AU33" s="20">
        <f t="shared" si="3"/>
        <v>0</v>
      </c>
      <c r="AV33" s="20">
        <f t="shared" si="3"/>
        <v>0</v>
      </c>
      <c r="AW33" s="20">
        <f t="shared" si="3"/>
        <v>0</v>
      </c>
      <c r="AX33" s="20">
        <f t="shared" si="3"/>
        <v>0</v>
      </c>
      <c r="AY33" s="20">
        <f t="shared" si="3"/>
        <v>0</v>
      </c>
      <c r="AZ33" s="20">
        <f t="shared" si="3"/>
        <v>0</v>
      </c>
      <c r="BA33" s="20">
        <f t="shared" si="3"/>
        <v>0</v>
      </c>
      <c r="BB33" s="20">
        <f t="shared" si="3"/>
        <v>0</v>
      </c>
      <c r="BC33" s="20">
        <f t="shared" si="3"/>
        <v>0</v>
      </c>
      <c r="BD33" s="20">
        <f t="shared" si="3"/>
        <v>0</v>
      </c>
      <c r="BE33" s="20">
        <f t="shared" si="3"/>
        <v>0</v>
      </c>
      <c r="BF33" s="20">
        <f t="shared" si="3"/>
        <v>0</v>
      </c>
      <c r="BG33" s="20">
        <f t="shared" si="3"/>
        <v>0</v>
      </c>
      <c r="BH33" s="20">
        <f t="shared" si="3"/>
        <v>0</v>
      </c>
      <c r="BI33" s="20">
        <f t="shared" si="3"/>
        <v>0</v>
      </c>
      <c r="BJ33" s="20">
        <f t="shared" si="3"/>
        <v>0</v>
      </c>
      <c r="BK33" s="20">
        <f t="shared" si="3"/>
        <v>0</v>
      </c>
      <c r="BL33" s="20">
        <f t="shared" si="3"/>
        <v>0</v>
      </c>
    </row>
    <row r="34" spans="1:64" ht="24.95" customHeight="1">
      <c r="A34" s="262"/>
      <c r="B34" s="2" t="s">
        <v>319</v>
      </c>
      <c r="C34" s="2" t="s">
        <v>320</v>
      </c>
      <c r="D34" s="2" t="s">
        <v>197</v>
      </c>
      <c r="E34" s="20">
        <f>E31-E33</f>
        <v>-1.5194579999999996E-3</v>
      </c>
      <c r="F34" s="20">
        <f t="shared" ref="F34:BL34" si="4">F31-F33</f>
        <v>0</v>
      </c>
      <c r="G34" s="20">
        <f t="shared" si="4"/>
        <v>0</v>
      </c>
      <c r="H34" s="20">
        <f t="shared" si="4"/>
        <v>0</v>
      </c>
      <c r="I34" s="20">
        <f t="shared" si="4"/>
        <v>0</v>
      </c>
      <c r="J34" s="20">
        <f t="shared" si="4"/>
        <v>0</v>
      </c>
      <c r="K34" s="20">
        <f t="shared" si="4"/>
        <v>0</v>
      </c>
      <c r="L34" s="20">
        <f t="shared" si="4"/>
        <v>0</v>
      </c>
      <c r="M34" s="20">
        <f t="shared" si="4"/>
        <v>0</v>
      </c>
      <c r="N34" s="20">
        <f t="shared" si="4"/>
        <v>0</v>
      </c>
      <c r="O34" s="20">
        <f t="shared" si="4"/>
        <v>0</v>
      </c>
      <c r="P34" s="20">
        <f t="shared" si="4"/>
        <v>0</v>
      </c>
      <c r="Q34" s="20">
        <f t="shared" si="4"/>
        <v>0</v>
      </c>
      <c r="R34" s="20">
        <f t="shared" si="4"/>
        <v>0</v>
      </c>
      <c r="S34" s="20">
        <f t="shared" si="4"/>
        <v>0</v>
      </c>
      <c r="T34" s="20">
        <f t="shared" si="4"/>
        <v>0</v>
      </c>
      <c r="U34" s="20">
        <f t="shared" si="4"/>
        <v>0</v>
      </c>
      <c r="V34" s="20">
        <f t="shared" si="4"/>
        <v>0</v>
      </c>
      <c r="W34" s="20">
        <f t="shared" si="4"/>
        <v>0</v>
      </c>
      <c r="X34" s="20">
        <f t="shared" si="4"/>
        <v>0</v>
      </c>
      <c r="Y34" s="20">
        <f t="shared" si="4"/>
        <v>0</v>
      </c>
      <c r="Z34" s="20">
        <f t="shared" si="4"/>
        <v>0</v>
      </c>
      <c r="AA34" s="20">
        <f t="shared" si="4"/>
        <v>0</v>
      </c>
      <c r="AB34" s="20">
        <f t="shared" si="4"/>
        <v>0</v>
      </c>
      <c r="AC34" s="20">
        <f t="shared" si="4"/>
        <v>0</v>
      </c>
      <c r="AD34" s="20">
        <f t="shared" si="4"/>
        <v>0</v>
      </c>
      <c r="AE34" s="20">
        <f t="shared" si="4"/>
        <v>0</v>
      </c>
      <c r="AF34" s="20">
        <f t="shared" si="4"/>
        <v>0</v>
      </c>
      <c r="AG34" s="20">
        <f t="shared" si="4"/>
        <v>0</v>
      </c>
      <c r="AH34" s="20">
        <f t="shared" si="4"/>
        <v>0</v>
      </c>
      <c r="AI34" s="20">
        <f t="shared" si="4"/>
        <v>0</v>
      </c>
      <c r="AJ34" s="20">
        <f t="shared" si="4"/>
        <v>0</v>
      </c>
      <c r="AK34" s="20">
        <f t="shared" si="4"/>
        <v>0</v>
      </c>
      <c r="AL34" s="20">
        <f t="shared" si="4"/>
        <v>0</v>
      </c>
      <c r="AM34" s="20">
        <f t="shared" si="4"/>
        <v>0</v>
      </c>
      <c r="AN34" s="20">
        <f t="shared" si="4"/>
        <v>0</v>
      </c>
      <c r="AO34" s="20">
        <f t="shared" si="4"/>
        <v>0</v>
      </c>
      <c r="AP34" s="20">
        <f t="shared" si="4"/>
        <v>0</v>
      </c>
      <c r="AQ34" s="20">
        <f t="shared" si="4"/>
        <v>0</v>
      </c>
      <c r="AR34" s="20">
        <f t="shared" si="4"/>
        <v>0</v>
      </c>
      <c r="AS34" s="20">
        <f t="shared" si="4"/>
        <v>0</v>
      </c>
      <c r="AT34" s="20">
        <f t="shared" si="4"/>
        <v>0</v>
      </c>
      <c r="AU34" s="20">
        <f t="shared" si="4"/>
        <v>0</v>
      </c>
      <c r="AV34" s="20">
        <f t="shared" si="4"/>
        <v>0</v>
      </c>
      <c r="AW34" s="20">
        <f t="shared" si="4"/>
        <v>0</v>
      </c>
      <c r="AX34" s="20">
        <f t="shared" si="4"/>
        <v>0</v>
      </c>
      <c r="AY34" s="20">
        <f t="shared" si="4"/>
        <v>0</v>
      </c>
      <c r="AZ34" s="20">
        <f t="shared" si="4"/>
        <v>0</v>
      </c>
      <c r="BA34" s="20">
        <f t="shared" si="4"/>
        <v>0</v>
      </c>
      <c r="BB34" s="20">
        <f t="shared" si="4"/>
        <v>0</v>
      </c>
      <c r="BC34" s="20">
        <f t="shared" si="4"/>
        <v>0</v>
      </c>
      <c r="BD34" s="20">
        <f t="shared" si="4"/>
        <v>0</v>
      </c>
      <c r="BE34" s="20">
        <f t="shared" si="4"/>
        <v>0</v>
      </c>
      <c r="BF34" s="20">
        <f t="shared" si="4"/>
        <v>0</v>
      </c>
      <c r="BG34" s="20">
        <f t="shared" si="4"/>
        <v>0</v>
      </c>
      <c r="BH34" s="20">
        <f t="shared" si="4"/>
        <v>0</v>
      </c>
      <c r="BI34" s="20">
        <f t="shared" si="4"/>
        <v>0</v>
      </c>
      <c r="BJ34" s="20">
        <f t="shared" si="4"/>
        <v>0</v>
      </c>
      <c r="BK34" s="20">
        <f t="shared" si="4"/>
        <v>0</v>
      </c>
      <c r="BL34" s="20">
        <f t="shared" si="4"/>
        <v>0</v>
      </c>
    </row>
    <row r="35" spans="1:64" ht="16.5" customHeight="1" outlineLevel="1">
      <c r="A35" s="262"/>
      <c r="B35" s="2" t="s">
        <v>321</v>
      </c>
      <c r="C35" s="2" t="s">
        <v>322</v>
      </c>
      <c r="D35" s="2" t="s">
        <v>197</v>
      </c>
      <c r="F35" s="20">
        <f>E$33/'Fixed Data'!$E$13*'Fixed Data'!I41</f>
        <v>-1.9133915555555556E-4</v>
      </c>
      <c r="G35" s="20">
        <f>E$33/'Fixed Data'!$E$13*'Fixed Data'!J41</f>
        <v>-1.9133915555555556E-4</v>
      </c>
      <c r="H35" s="20">
        <f>E$33/'Fixed Data'!$E$13*'Fixed Data'!K41</f>
        <v>-1.9133915555555556E-4</v>
      </c>
      <c r="I35" s="20">
        <f>E$33/'Fixed Data'!$E$13*'Fixed Data'!L41</f>
        <v>-1.9133915555555556E-4</v>
      </c>
      <c r="J35" s="20">
        <f>E$33/'Fixed Data'!$E$13*'Fixed Data'!M41</f>
        <v>-1.9133915555555556E-4</v>
      </c>
      <c r="K35" s="20">
        <f>E$33/'Fixed Data'!$E$13*'Fixed Data'!N41</f>
        <v>-1.9133915555555556E-4</v>
      </c>
      <c r="L35" s="20">
        <f>E$33/'Fixed Data'!$E$13*'Fixed Data'!O41</f>
        <v>-1.9133915555555556E-4</v>
      </c>
      <c r="M35" s="20">
        <f>E$33/'Fixed Data'!$E$13*'Fixed Data'!P41</f>
        <v>-1.9133915555555556E-4</v>
      </c>
      <c r="N35" s="20">
        <f>E$33/'Fixed Data'!$E$13*'Fixed Data'!Q41</f>
        <v>-1.9133915555555556E-4</v>
      </c>
      <c r="O35" s="20">
        <f>E$33/'Fixed Data'!$E$13*'Fixed Data'!R41</f>
        <v>-1.9133915555555556E-4</v>
      </c>
      <c r="P35" s="20">
        <f>E$33/'Fixed Data'!$E$13*'Fixed Data'!S41</f>
        <v>-1.9133915555555556E-4</v>
      </c>
      <c r="Q35" s="20">
        <f>E$33/'Fixed Data'!$E$13*'Fixed Data'!T41</f>
        <v>-1.9133915555555556E-4</v>
      </c>
      <c r="R35" s="20">
        <f>E$33/'Fixed Data'!$E$13*'Fixed Data'!U41</f>
        <v>-1.9133915555555556E-4</v>
      </c>
      <c r="S35" s="20">
        <f>E$33/'Fixed Data'!$E$13*'Fixed Data'!V41</f>
        <v>-1.9133915555555556E-4</v>
      </c>
      <c r="T35" s="20">
        <f>E$33/'Fixed Data'!$E$13*'Fixed Data'!W41</f>
        <v>-1.9133915555555556E-4</v>
      </c>
      <c r="U35" s="20">
        <f>E$33/'Fixed Data'!$E$13*'Fixed Data'!X41</f>
        <v>-1.9133915555555556E-4</v>
      </c>
      <c r="V35" s="20">
        <f>E$33/'Fixed Data'!$E$13*'Fixed Data'!Y41</f>
        <v>-1.9133915555555556E-4</v>
      </c>
      <c r="W35" s="20">
        <f>E$33/'Fixed Data'!$E$13*'Fixed Data'!Z41</f>
        <v>-1.9133915555555556E-4</v>
      </c>
      <c r="X35" s="20">
        <f>E$33/'Fixed Data'!$E$13*'Fixed Data'!AA41</f>
        <v>-1.9133915555555556E-4</v>
      </c>
      <c r="Y35" s="20">
        <f>E$33/'Fixed Data'!$E$13*'Fixed Data'!AB41</f>
        <v>-1.9133915555555556E-4</v>
      </c>
      <c r="Z35" s="20">
        <f>E$33/'Fixed Data'!$E$13*'Fixed Data'!AC41</f>
        <v>-1.9133915555555556E-4</v>
      </c>
      <c r="AA35" s="20">
        <f>E$33/'Fixed Data'!$E$13*'Fixed Data'!AD41</f>
        <v>-1.9133915555555556E-4</v>
      </c>
      <c r="AB35" s="20">
        <f>E$33/'Fixed Data'!$E$13*'Fixed Data'!AE41</f>
        <v>-1.9133915555555556E-4</v>
      </c>
      <c r="AC35" s="20">
        <f>E$33/'Fixed Data'!$E$13*'Fixed Data'!AF41</f>
        <v>-1.9133915555555556E-4</v>
      </c>
      <c r="AD35" s="20">
        <f>E$33/'Fixed Data'!$E$13*'Fixed Data'!AG41</f>
        <v>-1.9133915555555556E-4</v>
      </c>
      <c r="AE35" s="20">
        <f>E$33/'Fixed Data'!$E$13*'Fixed Data'!AH41</f>
        <v>-1.9133915555555556E-4</v>
      </c>
      <c r="AF35" s="20">
        <f>E$33/'Fixed Data'!$E$13*'Fixed Data'!AI41</f>
        <v>-1.9133915555555556E-4</v>
      </c>
      <c r="AG35" s="20">
        <f>E$33/'Fixed Data'!$E$13*'Fixed Data'!AJ41</f>
        <v>-1.9133915555555556E-4</v>
      </c>
      <c r="AH35" s="20">
        <f>E$33/'Fixed Data'!$E$13*'Fixed Data'!AK41</f>
        <v>-1.9133915555555556E-4</v>
      </c>
      <c r="AI35" s="20">
        <f>E$33/'Fixed Data'!$E$13*'Fixed Data'!AL41</f>
        <v>-1.9133915555555556E-4</v>
      </c>
      <c r="AJ35" s="20">
        <f>E$33/'Fixed Data'!$E$13*'Fixed Data'!AM41</f>
        <v>-1.9133915555555556E-4</v>
      </c>
      <c r="AK35" s="20">
        <f>E$33/'Fixed Data'!$E$13*'Fixed Data'!AN41</f>
        <v>-1.9133915555555556E-4</v>
      </c>
      <c r="AL35" s="20">
        <f>E$33/'Fixed Data'!$E$13*'Fixed Data'!AO41</f>
        <v>-1.9133915555555556E-4</v>
      </c>
      <c r="AM35" s="20">
        <f>E$33/'Fixed Data'!$E$13*'Fixed Data'!AP41</f>
        <v>-1.9133915555555556E-4</v>
      </c>
      <c r="AN35" s="20">
        <f>E$33/'Fixed Data'!$E$13*'Fixed Data'!AQ41</f>
        <v>-1.9133915555555556E-4</v>
      </c>
      <c r="AO35" s="20">
        <f>E$33/'Fixed Data'!$E$13*'Fixed Data'!AR41</f>
        <v>-1.9133915555555556E-4</v>
      </c>
      <c r="AP35" s="20">
        <f>E$33/'Fixed Data'!$E$13*'Fixed Data'!AS41</f>
        <v>-1.9133915555555556E-4</v>
      </c>
      <c r="AQ35" s="20">
        <f>E$33/'Fixed Data'!$E$13*'Fixed Data'!AT41</f>
        <v>-1.9133915555555556E-4</v>
      </c>
      <c r="AR35" s="20">
        <f>E$33/'Fixed Data'!$E$13*'Fixed Data'!AU41</f>
        <v>-1.9133915555555556E-4</v>
      </c>
      <c r="AS35" s="20">
        <f>E$33/'Fixed Data'!$E$13*'Fixed Data'!AV41</f>
        <v>-1.9133915555555556E-4</v>
      </c>
      <c r="AT35" s="20">
        <f>E$33/'Fixed Data'!$E$13*'Fixed Data'!AW41</f>
        <v>-1.9133915555555556E-4</v>
      </c>
      <c r="AU35" s="20">
        <f>E$33/'Fixed Data'!$E$13*'Fixed Data'!AX41</f>
        <v>-1.9133915555555556E-4</v>
      </c>
      <c r="AV35" s="20">
        <f>E$33/'Fixed Data'!$E$13*'Fixed Data'!AY41</f>
        <v>-1.9133915555555556E-4</v>
      </c>
      <c r="AW35" s="20">
        <f>E$33/'Fixed Data'!$E$13*'Fixed Data'!AZ41</f>
        <v>-1.9133915555555556E-4</v>
      </c>
      <c r="AX35" s="20">
        <f>E$33/'Fixed Data'!$E$13*'Fixed Data'!BA41</f>
        <v>-1.9133915555555556E-4</v>
      </c>
      <c r="AY35" s="20"/>
      <c r="AZ35" s="20"/>
      <c r="BA35" s="20"/>
      <c r="BB35" s="20"/>
      <c r="BC35" s="20"/>
      <c r="BD35" s="20"/>
      <c r="BE35" s="20"/>
      <c r="BF35" s="20"/>
      <c r="BG35" s="20"/>
      <c r="BH35" s="20"/>
      <c r="BI35" s="20"/>
      <c r="BJ35" s="20"/>
      <c r="BK35" s="20"/>
      <c r="BL35" s="20"/>
    </row>
    <row r="36" spans="1:64" ht="16.5" customHeight="1" outlineLevel="1">
      <c r="A36" s="262"/>
      <c r="B36" s="2" t="s">
        <v>323</v>
      </c>
      <c r="C36" s="2" t="s">
        <v>324</v>
      </c>
      <c r="D36" s="2" t="s">
        <v>197</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325</v>
      </c>
      <c r="C37" s="2" t="s">
        <v>326</v>
      </c>
      <c r="D37" s="2" t="s">
        <v>197</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327</v>
      </c>
      <c r="C38" s="2" t="s">
        <v>328</v>
      </c>
      <c r="D38" s="2" t="s">
        <v>197</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329</v>
      </c>
      <c r="C39" s="2" t="s">
        <v>330</v>
      </c>
      <c r="D39" s="2" t="s">
        <v>197</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331</v>
      </c>
      <c r="C40" s="2" t="s">
        <v>332</v>
      </c>
      <c r="D40" s="2" t="s">
        <v>197</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333</v>
      </c>
      <c r="C41" s="2" t="s">
        <v>334</v>
      </c>
      <c r="D41" s="2" t="s">
        <v>197</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335</v>
      </c>
      <c r="C42" s="2" t="s">
        <v>336</v>
      </c>
      <c r="D42" s="2" t="s">
        <v>197</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337</v>
      </c>
      <c r="C43" s="2" t="s">
        <v>338</v>
      </c>
      <c r="D43" s="2" t="s">
        <v>197</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339</v>
      </c>
      <c r="C44" s="2" t="s">
        <v>340</v>
      </c>
      <c r="D44" s="2" t="s">
        <v>197</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341</v>
      </c>
      <c r="C45" s="2" t="s">
        <v>342</v>
      </c>
      <c r="D45" s="2" t="s">
        <v>197</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343</v>
      </c>
      <c r="C46" s="2" t="s">
        <v>344</v>
      </c>
      <c r="D46" s="2" t="s">
        <v>197</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345</v>
      </c>
      <c r="C47" s="2" t="s">
        <v>346</v>
      </c>
      <c r="D47" s="2" t="s">
        <v>197</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347</v>
      </c>
      <c r="C48" s="2" t="s">
        <v>348</v>
      </c>
      <c r="D48" s="2" t="s">
        <v>197</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349</v>
      </c>
      <c r="C49" s="2" t="s">
        <v>350</v>
      </c>
      <c r="D49" s="2" t="s">
        <v>197</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351</v>
      </c>
      <c r="C50" s="2" t="s">
        <v>352</v>
      </c>
      <c r="D50" s="2" t="s">
        <v>197</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353</v>
      </c>
      <c r="C51" s="2" t="s">
        <v>354</v>
      </c>
      <c r="D51" s="2" t="s">
        <v>197</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355</v>
      </c>
      <c r="C52" s="2" t="s">
        <v>356</v>
      </c>
      <c r="D52" s="2" t="s">
        <v>197</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357</v>
      </c>
      <c r="C53" s="2" t="s">
        <v>358</v>
      </c>
      <c r="D53" s="2" t="s">
        <v>197</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359</v>
      </c>
      <c r="C54" s="2" t="s">
        <v>360</v>
      </c>
      <c r="D54" s="2" t="s">
        <v>197</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361</v>
      </c>
      <c r="C55" s="2" t="s">
        <v>362</v>
      </c>
      <c r="D55" s="2" t="s">
        <v>197</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363</v>
      </c>
      <c r="C56" s="2" t="s">
        <v>364</v>
      </c>
      <c r="D56" s="2" t="s">
        <v>197</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365</v>
      </c>
      <c r="C57" s="2" t="s">
        <v>366</v>
      </c>
      <c r="D57" s="2" t="s">
        <v>197</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367</v>
      </c>
      <c r="C58" s="2" t="s">
        <v>368</v>
      </c>
      <c r="D58" s="2" t="s">
        <v>197</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369</v>
      </c>
      <c r="C59" s="2" t="s">
        <v>370</v>
      </c>
      <c r="D59" s="2" t="s">
        <v>197</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371</v>
      </c>
      <c r="C60" s="2" t="s">
        <v>372</v>
      </c>
      <c r="D60" s="2" t="s">
        <v>197</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373</v>
      </c>
      <c r="C61" s="2" t="s">
        <v>374</v>
      </c>
      <c r="D61" s="2" t="s">
        <v>197</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375</v>
      </c>
      <c r="C62" s="2" t="s">
        <v>376</v>
      </c>
      <c r="D62" s="2" t="s">
        <v>197</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377</v>
      </c>
      <c r="C63" s="2" t="s">
        <v>378</v>
      </c>
      <c r="D63" s="2" t="s">
        <v>197</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379</v>
      </c>
      <c r="C64" s="2" t="s">
        <v>380</v>
      </c>
      <c r="D64" s="2" t="s">
        <v>197</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381</v>
      </c>
      <c r="C65" s="2" t="s">
        <v>382</v>
      </c>
      <c r="D65" s="2" t="s">
        <v>197</v>
      </c>
      <c r="E65" s="20">
        <f>SUM(E35:E64)</f>
        <v>0</v>
      </c>
      <c r="F65" s="20">
        <f t="shared" ref="F65:BL65" si="5">SUM(F35:F64)</f>
        <v>-1.9133915555555556E-4</v>
      </c>
      <c r="G65" s="20">
        <f t="shared" si="5"/>
        <v>-1.9133915555555556E-4</v>
      </c>
      <c r="H65" s="20">
        <f t="shared" si="5"/>
        <v>-1.9133915555555556E-4</v>
      </c>
      <c r="I65" s="20">
        <f t="shared" si="5"/>
        <v>-1.9133915555555556E-4</v>
      </c>
      <c r="J65" s="20">
        <f t="shared" si="5"/>
        <v>-1.9133915555555556E-4</v>
      </c>
      <c r="K65" s="20">
        <f t="shared" si="5"/>
        <v>-1.9133915555555556E-4</v>
      </c>
      <c r="L65" s="20">
        <f t="shared" si="5"/>
        <v>-1.9133915555555556E-4</v>
      </c>
      <c r="M65" s="20">
        <f t="shared" si="5"/>
        <v>-1.9133915555555556E-4</v>
      </c>
      <c r="N65" s="20">
        <f t="shared" si="5"/>
        <v>-1.9133915555555556E-4</v>
      </c>
      <c r="O65" s="20">
        <f t="shared" si="5"/>
        <v>-1.9133915555555556E-4</v>
      </c>
      <c r="P65" s="20">
        <f t="shared" si="5"/>
        <v>-1.9133915555555556E-4</v>
      </c>
      <c r="Q65" s="20">
        <f t="shared" si="5"/>
        <v>-1.9133915555555556E-4</v>
      </c>
      <c r="R65" s="20">
        <f t="shared" si="5"/>
        <v>-1.9133915555555556E-4</v>
      </c>
      <c r="S65" s="20">
        <f t="shared" si="5"/>
        <v>-1.9133915555555556E-4</v>
      </c>
      <c r="T65" s="20">
        <f t="shared" si="5"/>
        <v>-1.9133915555555556E-4</v>
      </c>
      <c r="U65" s="20">
        <f t="shared" si="5"/>
        <v>-1.9133915555555556E-4</v>
      </c>
      <c r="V65" s="20">
        <f t="shared" si="5"/>
        <v>-1.9133915555555556E-4</v>
      </c>
      <c r="W65" s="20">
        <f t="shared" si="5"/>
        <v>-1.9133915555555556E-4</v>
      </c>
      <c r="X65" s="20">
        <f t="shared" si="5"/>
        <v>-1.9133915555555556E-4</v>
      </c>
      <c r="Y65" s="20">
        <f t="shared" si="5"/>
        <v>-1.9133915555555556E-4</v>
      </c>
      <c r="Z65" s="20">
        <f t="shared" si="5"/>
        <v>-1.9133915555555556E-4</v>
      </c>
      <c r="AA65" s="20">
        <f t="shared" si="5"/>
        <v>-1.9133915555555556E-4</v>
      </c>
      <c r="AB65" s="20">
        <f t="shared" si="5"/>
        <v>-1.9133915555555556E-4</v>
      </c>
      <c r="AC65" s="20">
        <f t="shared" si="5"/>
        <v>-1.9133915555555556E-4</v>
      </c>
      <c r="AD65" s="20">
        <f t="shared" si="5"/>
        <v>-1.9133915555555556E-4</v>
      </c>
      <c r="AE65" s="20">
        <f t="shared" si="5"/>
        <v>-1.9133915555555556E-4</v>
      </c>
      <c r="AF65" s="20">
        <f t="shared" si="5"/>
        <v>-1.9133915555555556E-4</v>
      </c>
      <c r="AG65" s="20">
        <f t="shared" si="5"/>
        <v>-1.9133915555555556E-4</v>
      </c>
      <c r="AH65" s="20">
        <f t="shared" si="5"/>
        <v>-1.9133915555555556E-4</v>
      </c>
      <c r="AI65" s="20">
        <f t="shared" si="5"/>
        <v>-1.9133915555555556E-4</v>
      </c>
      <c r="AJ65" s="20">
        <f t="shared" si="5"/>
        <v>-1.9133915555555556E-4</v>
      </c>
      <c r="AK65" s="20">
        <f t="shared" si="5"/>
        <v>-1.9133915555555556E-4</v>
      </c>
      <c r="AL65" s="20">
        <f t="shared" si="5"/>
        <v>-1.9133915555555556E-4</v>
      </c>
      <c r="AM65" s="20">
        <f t="shared" si="5"/>
        <v>-1.9133915555555556E-4</v>
      </c>
      <c r="AN65" s="20">
        <f t="shared" si="5"/>
        <v>-1.9133915555555556E-4</v>
      </c>
      <c r="AO65" s="20">
        <f t="shared" si="5"/>
        <v>-1.9133915555555556E-4</v>
      </c>
      <c r="AP65" s="20">
        <f t="shared" si="5"/>
        <v>-1.9133915555555556E-4</v>
      </c>
      <c r="AQ65" s="20">
        <f t="shared" si="5"/>
        <v>-1.9133915555555556E-4</v>
      </c>
      <c r="AR65" s="20">
        <f t="shared" si="5"/>
        <v>-1.9133915555555556E-4</v>
      </c>
      <c r="AS65" s="20">
        <f t="shared" si="5"/>
        <v>-1.9133915555555556E-4</v>
      </c>
      <c r="AT65" s="20">
        <f t="shared" si="5"/>
        <v>-1.9133915555555556E-4</v>
      </c>
      <c r="AU65" s="20">
        <f t="shared" si="5"/>
        <v>-1.9133915555555556E-4</v>
      </c>
      <c r="AV65" s="20">
        <f t="shared" si="5"/>
        <v>-1.9133915555555556E-4</v>
      </c>
      <c r="AW65" s="20">
        <f t="shared" si="5"/>
        <v>-1.9133915555555556E-4</v>
      </c>
      <c r="AX65" s="20">
        <f t="shared" si="5"/>
        <v>-1.9133915555555556E-4</v>
      </c>
      <c r="AY65" s="20">
        <f t="shared" si="5"/>
        <v>0</v>
      </c>
      <c r="AZ65" s="20">
        <f t="shared" si="5"/>
        <v>0</v>
      </c>
      <c r="BA65" s="20">
        <f t="shared" si="5"/>
        <v>0</v>
      </c>
      <c r="BB65" s="20">
        <f t="shared" si="5"/>
        <v>0</v>
      </c>
      <c r="BC65" s="20">
        <f t="shared" si="5"/>
        <v>0</v>
      </c>
      <c r="BD65" s="20">
        <f t="shared" si="5"/>
        <v>0</v>
      </c>
      <c r="BE65" s="20">
        <f t="shared" si="5"/>
        <v>0</v>
      </c>
      <c r="BF65" s="20">
        <f t="shared" si="5"/>
        <v>0</v>
      </c>
      <c r="BG65" s="20">
        <f t="shared" si="5"/>
        <v>0</v>
      </c>
      <c r="BH65" s="20">
        <f t="shared" si="5"/>
        <v>0</v>
      </c>
      <c r="BI65" s="20">
        <f t="shared" si="5"/>
        <v>0</v>
      </c>
      <c r="BJ65" s="20">
        <f t="shared" si="5"/>
        <v>0</v>
      </c>
      <c r="BK65" s="20">
        <f t="shared" si="5"/>
        <v>0</v>
      </c>
      <c r="BL65" s="20">
        <f t="shared" si="5"/>
        <v>0</v>
      </c>
    </row>
    <row r="66" spans="1:64" ht="17.100000000000001" customHeight="1" outlineLevel="1">
      <c r="A66" s="262"/>
      <c r="B66" s="2" t="s">
        <v>383</v>
      </c>
      <c r="C66" s="2" t="s">
        <v>384</v>
      </c>
      <c r="D66" s="2" t="s">
        <v>197</v>
      </c>
      <c r="E66" s="20">
        <v>0</v>
      </c>
      <c r="F66" s="20">
        <f>E68</f>
        <v>-8.6102620000000005E-3</v>
      </c>
      <c r="G66" s="20">
        <f t="shared" ref="G66:BL66" si="6">F68</f>
        <v>-8.4189228444444455E-3</v>
      </c>
      <c r="H66" s="20">
        <f t="shared" si="6"/>
        <v>-8.2275836888888905E-3</v>
      </c>
      <c r="I66" s="20">
        <f t="shared" si="6"/>
        <v>-8.0362445333333355E-3</v>
      </c>
      <c r="J66" s="20">
        <f t="shared" si="6"/>
        <v>-7.8449053777777805E-3</v>
      </c>
      <c r="K66" s="20">
        <f t="shared" si="6"/>
        <v>-7.6535662222222247E-3</v>
      </c>
      <c r="L66" s="20">
        <f t="shared" si="6"/>
        <v>-7.4622270666666688E-3</v>
      </c>
      <c r="M66" s="20">
        <f t="shared" si="6"/>
        <v>-7.270887911111113E-3</v>
      </c>
      <c r="N66" s="20">
        <f t="shared" si="6"/>
        <v>-7.0795487555555571E-3</v>
      </c>
      <c r="O66" s="20">
        <f t="shared" si="6"/>
        <v>-6.8882096000000012E-3</v>
      </c>
      <c r="P66" s="20">
        <f t="shared" si="6"/>
        <v>-6.6968704444444454E-3</v>
      </c>
      <c r="Q66" s="20">
        <f t="shared" si="6"/>
        <v>-6.5055312888888895E-3</v>
      </c>
      <c r="R66" s="20">
        <f t="shared" si="6"/>
        <v>-6.3141921333333337E-3</v>
      </c>
      <c r="S66" s="20">
        <f t="shared" si="6"/>
        <v>-6.1228529777777778E-3</v>
      </c>
      <c r="T66" s="20">
        <f t="shared" si="6"/>
        <v>-5.931513822222222E-3</v>
      </c>
      <c r="U66" s="20">
        <f t="shared" si="6"/>
        <v>-5.7401746666666661E-3</v>
      </c>
      <c r="V66" s="20">
        <f t="shared" si="6"/>
        <v>-5.5488355111111103E-3</v>
      </c>
      <c r="W66" s="20">
        <f t="shared" si="6"/>
        <v>-5.3574963555555544E-3</v>
      </c>
      <c r="X66" s="20">
        <f t="shared" si="6"/>
        <v>-5.1661571999999985E-3</v>
      </c>
      <c r="Y66" s="20">
        <f t="shared" si="6"/>
        <v>-4.9748180444444427E-3</v>
      </c>
      <c r="Z66" s="20">
        <f t="shared" si="6"/>
        <v>-4.7834788888888868E-3</v>
      </c>
      <c r="AA66" s="20">
        <f t="shared" si="6"/>
        <v>-4.592139733333331E-3</v>
      </c>
      <c r="AB66" s="20">
        <f t="shared" si="6"/>
        <v>-4.4008005777777751E-3</v>
      </c>
      <c r="AC66" s="20">
        <f t="shared" si="6"/>
        <v>-4.2094614222222193E-3</v>
      </c>
      <c r="AD66" s="20">
        <f t="shared" si="6"/>
        <v>-4.0181222666666634E-3</v>
      </c>
      <c r="AE66" s="20">
        <f t="shared" si="6"/>
        <v>-3.826783111111108E-3</v>
      </c>
      <c r="AF66" s="20">
        <f t="shared" si="6"/>
        <v>-3.6354439555555526E-3</v>
      </c>
      <c r="AG66" s="20">
        <f t="shared" si="6"/>
        <v>-3.4441047999999972E-3</v>
      </c>
      <c r="AH66" s="20">
        <f>AG68</f>
        <v>-3.2527656444444417E-3</v>
      </c>
      <c r="AI66" s="20">
        <f t="shared" si="6"/>
        <v>-3.0614264888888863E-3</v>
      </c>
      <c r="AJ66" s="20">
        <f t="shared" si="6"/>
        <v>-2.8700873333333309E-3</v>
      </c>
      <c r="AK66" s="20">
        <f t="shared" si="6"/>
        <v>-2.6787481777777755E-3</v>
      </c>
      <c r="AL66" s="20">
        <f t="shared" si="6"/>
        <v>-2.48740902222222E-3</v>
      </c>
      <c r="AM66" s="20">
        <f>AL68</f>
        <v>-2.2960698666666646E-3</v>
      </c>
      <c r="AN66" s="20">
        <f t="shared" si="6"/>
        <v>-2.1047307111111092E-3</v>
      </c>
      <c r="AO66" s="20">
        <f t="shared" si="6"/>
        <v>-1.9133915555555536E-3</v>
      </c>
      <c r="AP66" s="20">
        <f t="shared" si="6"/>
        <v>-1.7220523999999979E-3</v>
      </c>
      <c r="AQ66" s="20">
        <f t="shared" si="6"/>
        <v>-1.5307132444444423E-3</v>
      </c>
      <c r="AR66" s="20">
        <f>AQ68</f>
        <v>-1.3393740888888866E-3</v>
      </c>
      <c r="AS66" s="20">
        <f t="shared" si="6"/>
        <v>-1.148034933333331E-3</v>
      </c>
      <c r="AT66" s="20">
        <f t="shared" si="6"/>
        <v>-9.5669577777777548E-4</v>
      </c>
      <c r="AU66" s="20">
        <f t="shared" si="6"/>
        <v>-7.6535662222221995E-4</v>
      </c>
      <c r="AV66" s="20">
        <f t="shared" si="6"/>
        <v>-5.7401746666666442E-4</v>
      </c>
      <c r="AW66" s="20">
        <f>AV68</f>
        <v>-3.8267831111110889E-4</v>
      </c>
      <c r="AX66" s="20">
        <f t="shared" si="6"/>
        <v>-1.9133915555555333E-4</v>
      </c>
      <c r="AY66" s="20">
        <f t="shared" si="6"/>
        <v>2.2226144535952841E-18</v>
      </c>
      <c r="AZ66" s="20">
        <f t="shared" si="6"/>
        <v>2.2226144535952841E-18</v>
      </c>
      <c r="BA66" s="20">
        <f>AZ68</f>
        <v>2.2226144535952841E-18</v>
      </c>
      <c r="BB66" s="20">
        <f t="shared" si="6"/>
        <v>2.2226144535952841E-18</v>
      </c>
      <c r="BC66" s="20">
        <f t="shared" si="6"/>
        <v>2.2226144535952841E-18</v>
      </c>
      <c r="BD66" s="20">
        <f t="shared" si="6"/>
        <v>2.2226144535952841E-18</v>
      </c>
      <c r="BE66" s="20">
        <f t="shared" si="6"/>
        <v>2.2226144535952841E-18</v>
      </c>
      <c r="BF66" s="20">
        <f>BE68</f>
        <v>2.2226144535952841E-18</v>
      </c>
      <c r="BG66" s="20">
        <f t="shared" si="6"/>
        <v>2.2226144535952841E-18</v>
      </c>
      <c r="BH66" s="20">
        <f t="shared" si="6"/>
        <v>2.2226144535952841E-18</v>
      </c>
      <c r="BI66" s="20">
        <f t="shared" si="6"/>
        <v>2.2226144535952841E-18</v>
      </c>
      <c r="BJ66" s="20">
        <f t="shared" si="6"/>
        <v>2.2226144535952841E-18</v>
      </c>
      <c r="BK66" s="20">
        <f>BJ68</f>
        <v>2.2226144535952841E-18</v>
      </c>
      <c r="BL66" s="20">
        <f t="shared" si="6"/>
        <v>2.2226144535952841E-18</v>
      </c>
    </row>
    <row r="67" spans="1:64" ht="17.25" customHeight="1" outlineLevel="1">
      <c r="A67" s="262"/>
      <c r="B67" s="2" t="s">
        <v>385</v>
      </c>
      <c r="C67" s="2" t="s">
        <v>386</v>
      </c>
      <c r="D67" s="2" t="s">
        <v>197</v>
      </c>
      <c r="E67" s="20">
        <f>E68*(1/(1+'Fixed Data'!$E$8))</f>
        <v>-8.3594776699029132E-3</v>
      </c>
      <c r="F67" s="20">
        <f>F68*(1/(1+'Fixed Data'!$E$8))</f>
        <v>-8.1737114994606275E-3</v>
      </c>
      <c r="G67" s="20">
        <f>G68*(1/(1+'Fixed Data'!$E$8))</f>
        <v>-7.9879453290183401E-3</v>
      </c>
      <c r="H67" s="20">
        <f>H68*(1/(1+'Fixed Data'!$E$8))</f>
        <v>-7.8021791585760536E-3</v>
      </c>
      <c r="I67" s="20">
        <f>I68*(1/(1+'Fixed Data'!$E$8))</f>
        <v>-7.6164129881337679E-3</v>
      </c>
      <c r="J67" s="20">
        <f>J68*(1/(1+'Fixed Data'!$E$8))</f>
        <v>-7.4306468176914805E-3</v>
      </c>
      <c r="K67" s="20">
        <f>K68*(1/(1+'Fixed Data'!$E$8))</f>
        <v>-7.244880647249193E-3</v>
      </c>
      <c r="L67" s="20">
        <f>L68*(1/(1+'Fixed Data'!$E$8))</f>
        <v>-7.0591144768069056E-3</v>
      </c>
      <c r="M67" s="20">
        <f>M68*(1/(1+'Fixed Data'!$E$8))</f>
        <v>-6.873348306364619E-3</v>
      </c>
      <c r="N67" s="20">
        <f>N68*(1/(1+'Fixed Data'!$E$8))</f>
        <v>-6.6875821359223316E-3</v>
      </c>
      <c r="O67" s="20">
        <f>O68*(1/(1+'Fixed Data'!$E$8))</f>
        <v>-6.5018159654800442E-3</v>
      </c>
      <c r="P67" s="20">
        <f>P68*(1/(1+'Fixed Data'!$E$8))</f>
        <v>-6.3160497950377568E-3</v>
      </c>
      <c r="Q67" s="20">
        <f>Q68*(1/(1+'Fixed Data'!$E$8))</f>
        <v>-6.1302836245954694E-3</v>
      </c>
      <c r="R67" s="20">
        <f>R68*(1/(1+'Fixed Data'!$E$8))</f>
        <v>-5.9445174541531828E-3</v>
      </c>
      <c r="S67" s="20">
        <f>S68*(1/(1+'Fixed Data'!$E$8))</f>
        <v>-5.7587512837108954E-3</v>
      </c>
      <c r="T67" s="20">
        <f>T68*(1/(1+'Fixed Data'!$E$8))</f>
        <v>-5.572985113268608E-3</v>
      </c>
      <c r="U67" s="20">
        <f>U68*(1/(1+'Fixed Data'!$E$8))</f>
        <v>-5.3872189428263205E-3</v>
      </c>
      <c r="V67" s="20">
        <f>V68*(1/(1+'Fixed Data'!$E$8))</f>
        <v>-5.2014527723840331E-3</v>
      </c>
      <c r="W67" s="20">
        <f>W68*(1/(1+'Fixed Data'!$E$8))</f>
        <v>-5.0156866019417466E-3</v>
      </c>
      <c r="X67" s="20">
        <f>X68*(1/(1+'Fixed Data'!$E$8))</f>
        <v>-4.8299204314994591E-3</v>
      </c>
      <c r="Y67" s="20">
        <f>Y68*(1/(1+'Fixed Data'!$E$8))</f>
        <v>-4.6441542610571717E-3</v>
      </c>
      <c r="Z67" s="20">
        <f>Z68*(1/(1+'Fixed Data'!$E$8))</f>
        <v>-4.4583880906148843E-3</v>
      </c>
      <c r="AA67" s="20">
        <f>AA68*(1/(1+'Fixed Data'!$E$8))</f>
        <v>-4.2726219201725969E-3</v>
      </c>
      <c r="AB67" s="20">
        <f>AB68*(1/(1+'Fixed Data'!$E$8))</f>
        <v>-4.0868557497303103E-3</v>
      </c>
      <c r="AC67" s="20">
        <f>AC68*(1/(1+'Fixed Data'!$E$8))</f>
        <v>-3.9010895792880229E-3</v>
      </c>
      <c r="AD67" s="20">
        <f>AD68*(1/(1+'Fixed Data'!$E$8))</f>
        <v>-3.7153234088457359E-3</v>
      </c>
      <c r="AE67" s="20">
        <f>AE68*(1/(1+'Fixed Data'!$E$8))</f>
        <v>-3.5295572384034493E-3</v>
      </c>
      <c r="AF67" s="20">
        <f>AF68*(1/(1+'Fixed Data'!$E$8))</f>
        <v>-3.3437910679611623E-3</v>
      </c>
      <c r="AG67" s="20">
        <f>AG68*(1/(1+'Fixed Data'!$E$8))</f>
        <v>-3.1580248975188754E-3</v>
      </c>
      <c r="AH67" s="20">
        <f>AH68*(1/(1+'Fixed Data'!$E$8))</f>
        <v>-2.9722587270765888E-3</v>
      </c>
      <c r="AI67" s="20">
        <f>AI68*(1/(1+'Fixed Data'!$E$8))</f>
        <v>-2.7864925566343018E-3</v>
      </c>
      <c r="AJ67" s="20">
        <f>AJ68*(1/(1+'Fixed Data'!$E$8))</f>
        <v>-2.6007263861920153E-3</v>
      </c>
      <c r="AK67" s="20">
        <f>AK68*(1/(1+'Fixed Data'!$E$8))</f>
        <v>-2.4149602157497283E-3</v>
      </c>
      <c r="AL67" s="20">
        <f>AL68*(1/(1+'Fixed Data'!$E$8))</f>
        <v>-2.2291940453074413E-3</v>
      </c>
      <c r="AM67" s="20">
        <f>AM68*(1/(1+'Fixed Data'!$E$8))</f>
        <v>-2.0434278748651547E-3</v>
      </c>
      <c r="AN67" s="20">
        <f>AN68*(1/(1+'Fixed Data'!$E$8))</f>
        <v>-1.8576617044228675E-3</v>
      </c>
      <c r="AO67" s="20">
        <f>AO68*(1/(1+'Fixed Data'!$E$8))</f>
        <v>-1.6718955339805805E-3</v>
      </c>
      <c r="AP67" s="20">
        <f>AP68*(1/(1+'Fixed Data'!$E$8))</f>
        <v>-1.4861293635382935E-3</v>
      </c>
      <c r="AQ67" s="20">
        <f>AQ68*(1/(1+'Fixed Data'!$E$8))</f>
        <v>-1.3003631930960065E-3</v>
      </c>
      <c r="AR67" s="20">
        <f>AR68*(1/(1+'Fixed Data'!$E$8))</f>
        <v>-1.1145970226537193E-3</v>
      </c>
      <c r="AS67" s="20">
        <f>AS68*(1/(1+'Fixed Data'!$E$8))</f>
        <v>-9.2883085221143256E-4</v>
      </c>
      <c r="AT67" s="20">
        <f>AT68*(1/(1+'Fixed Data'!$E$8))</f>
        <v>-7.4306468176914557E-4</v>
      </c>
      <c r="AU67" s="20">
        <f>AU68*(1/(1+'Fixed Data'!$E$8))</f>
        <v>-5.5729851132685869E-4</v>
      </c>
      <c r="AV67" s="20">
        <f>AV68*(1/(1+'Fixed Data'!$E$8))</f>
        <v>-3.7153234088457176E-4</v>
      </c>
      <c r="AW67" s="20">
        <f>AW68*(1/(1+'Fixed Data'!$E$8))</f>
        <v>-1.8576617044228479E-4</v>
      </c>
      <c r="AX67" s="20">
        <f>AX68*(1/(1+'Fixed Data'!$E$8))</f>
        <v>2.1578781102866837E-18</v>
      </c>
      <c r="AY67" s="20">
        <f>AY68*(1/(1+'Fixed Data'!$E$8))</f>
        <v>2.1578781102866837E-18</v>
      </c>
      <c r="AZ67" s="20">
        <f>AZ68*(1/(1+'Fixed Data'!$E$8))</f>
        <v>2.1578781102866837E-18</v>
      </c>
      <c r="BA67" s="20">
        <f>BA68*(1/(1+'Fixed Data'!$E$8))</f>
        <v>2.1578781102866837E-18</v>
      </c>
      <c r="BB67" s="20">
        <f>BB68*(1/(1+'Fixed Data'!$E$8))</f>
        <v>2.1578781102866837E-18</v>
      </c>
      <c r="BC67" s="20">
        <f>BC68*(1/(1+'Fixed Data'!$E$8))</f>
        <v>2.1578781102866837E-18</v>
      </c>
      <c r="BD67" s="20">
        <f>BD68*(1/(1+'Fixed Data'!$E$8))</f>
        <v>2.1578781102866837E-18</v>
      </c>
      <c r="BE67" s="20">
        <f>BE68*(1/(1+'Fixed Data'!$E$8))</f>
        <v>2.1578781102866837E-18</v>
      </c>
      <c r="BF67" s="20">
        <f>BF68*(1/(1+'Fixed Data'!$E$8))</f>
        <v>2.1578781102866837E-18</v>
      </c>
      <c r="BG67" s="20">
        <f>BG68*(1/(1+'Fixed Data'!$E$8))</f>
        <v>2.1578781102866837E-18</v>
      </c>
      <c r="BH67" s="20">
        <f>BH68*(1/(1+'Fixed Data'!$E$8))</f>
        <v>2.1578781102866837E-18</v>
      </c>
      <c r="BI67" s="20">
        <f>BI68*(1/(1+'Fixed Data'!$E$8))</f>
        <v>2.1578781102866837E-18</v>
      </c>
      <c r="BJ67" s="20">
        <f>BJ68*(1/(1+'Fixed Data'!$E$8))</f>
        <v>2.1578781102866837E-18</v>
      </c>
      <c r="BK67" s="20">
        <f>BK68*(1/(1+'Fixed Data'!$E$8))</f>
        <v>2.1578781102866837E-18</v>
      </c>
      <c r="BL67" s="20">
        <f>BL68*(1/(1+'Fixed Data'!$E$8))</f>
        <v>2.1578781102866837E-18</v>
      </c>
    </row>
    <row r="68" spans="1:64" ht="16.5" customHeight="1" outlineLevel="1">
      <c r="A68" s="262"/>
      <c r="B68" s="2" t="s">
        <v>387</v>
      </c>
      <c r="C68" s="2" t="s">
        <v>388</v>
      </c>
      <c r="D68" s="2" t="s">
        <v>197</v>
      </c>
      <c r="E68" s="20">
        <f t="shared" ref="E68:BL68" si="7">E33-E65+E66</f>
        <v>-8.6102620000000005E-3</v>
      </c>
      <c r="F68" s="20">
        <f t="shared" si="7"/>
        <v>-8.4189228444444455E-3</v>
      </c>
      <c r="G68" s="20">
        <f t="shared" si="7"/>
        <v>-8.2275836888888905E-3</v>
      </c>
      <c r="H68" s="20">
        <f t="shared" si="7"/>
        <v>-8.0362445333333355E-3</v>
      </c>
      <c r="I68" s="20">
        <f t="shared" si="7"/>
        <v>-7.8449053777777805E-3</v>
      </c>
      <c r="J68" s="20">
        <f t="shared" si="7"/>
        <v>-7.6535662222222247E-3</v>
      </c>
      <c r="K68" s="20">
        <f t="shared" si="7"/>
        <v>-7.4622270666666688E-3</v>
      </c>
      <c r="L68" s="20">
        <f t="shared" si="7"/>
        <v>-7.270887911111113E-3</v>
      </c>
      <c r="M68" s="20">
        <f t="shared" si="7"/>
        <v>-7.0795487555555571E-3</v>
      </c>
      <c r="N68" s="20">
        <f t="shared" si="7"/>
        <v>-6.8882096000000012E-3</v>
      </c>
      <c r="O68" s="20">
        <f t="shared" si="7"/>
        <v>-6.6968704444444454E-3</v>
      </c>
      <c r="P68" s="20">
        <f t="shared" si="7"/>
        <v>-6.5055312888888895E-3</v>
      </c>
      <c r="Q68" s="20">
        <f t="shared" si="7"/>
        <v>-6.3141921333333337E-3</v>
      </c>
      <c r="R68" s="20">
        <f t="shared" si="7"/>
        <v>-6.1228529777777778E-3</v>
      </c>
      <c r="S68" s="20">
        <f t="shared" si="7"/>
        <v>-5.931513822222222E-3</v>
      </c>
      <c r="T68" s="20">
        <f t="shared" si="7"/>
        <v>-5.7401746666666661E-3</v>
      </c>
      <c r="U68" s="20">
        <f t="shared" si="7"/>
        <v>-5.5488355111111103E-3</v>
      </c>
      <c r="V68" s="20">
        <f t="shared" si="7"/>
        <v>-5.3574963555555544E-3</v>
      </c>
      <c r="W68" s="20">
        <f t="shared" si="7"/>
        <v>-5.1661571999999985E-3</v>
      </c>
      <c r="X68" s="20">
        <f t="shared" si="7"/>
        <v>-4.9748180444444427E-3</v>
      </c>
      <c r="Y68" s="20">
        <f t="shared" si="7"/>
        <v>-4.7834788888888868E-3</v>
      </c>
      <c r="Z68" s="20">
        <f t="shared" si="7"/>
        <v>-4.592139733333331E-3</v>
      </c>
      <c r="AA68" s="20">
        <f t="shared" si="7"/>
        <v>-4.4008005777777751E-3</v>
      </c>
      <c r="AB68" s="20">
        <f t="shared" si="7"/>
        <v>-4.2094614222222193E-3</v>
      </c>
      <c r="AC68" s="20">
        <f t="shared" si="7"/>
        <v>-4.0181222666666634E-3</v>
      </c>
      <c r="AD68" s="20">
        <f t="shared" si="7"/>
        <v>-3.826783111111108E-3</v>
      </c>
      <c r="AE68" s="20">
        <f t="shared" si="7"/>
        <v>-3.6354439555555526E-3</v>
      </c>
      <c r="AF68" s="20">
        <f t="shared" si="7"/>
        <v>-3.4441047999999972E-3</v>
      </c>
      <c r="AG68" s="20">
        <f t="shared" si="7"/>
        <v>-3.2527656444444417E-3</v>
      </c>
      <c r="AH68" s="20">
        <f t="shared" si="7"/>
        <v>-3.0614264888888863E-3</v>
      </c>
      <c r="AI68" s="20">
        <f t="shared" si="7"/>
        <v>-2.8700873333333309E-3</v>
      </c>
      <c r="AJ68" s="20">
        <f t="shared" si="7"/>
        <v>-2.6787481777777755E-3</v>
      </c>
      <c r="AK68" s="20">
        <f t="shared" si="7"/>
        <v>-2.48740902222222E-3</v>
      </c>
      <c r="AL68" s="20">
        <f t="shared" si="7"/>
        <v>-2.2960698666666646E-3</v>
      </c>
      <c r="AM68" s="20">
        <f t="shared" si="7"/>
        <v>-2.1047307111111092E-3</v>
      </c>
      <c r="AN68" s="20">
        <f t="shared" si="7"/>
        <v>-1.9133915555555536E-3</v>
      </c>
      <c r="AO68" s="20">
        <f t="shared" si="7"/>
        <v>-1.7220523999999979E-3</v>
      </c>
      <c r="AP68" s="20">
        <f t="shared" si="7"/>
        <v>-1.5307132444444423E-3</v>
      </c>
      <c r="AQ68" s="20">
        <f t="shared" si="7"/>
        <v>-1.3393740888888866E-3</v>
      </c>
      <c r="AR68" s="20">
        <f t="shared" si="7"/>
        <v>-1.148034933333331E-3</v>
      </c>
      <c r="AS68" s="20">
        <f t="shared" si="7"/>
        <v>-9.5669577777777548E-4</v>
      </c>
      <c r="AT68" s="20">
        <f t="shared" si="7"/>
        <v>-7.6535662222221995E-4</v>
      </c>
      <c r="AU68" s="20">
        <f t="shared" si="7"/>
        <v>-5.7401746666666442E-4</v>
      </c>
      <c r="AV68" s="20">
        <f t="shared" si="7"/>
        <v>-3.8267831111110889E-4</v>
      </c>
      <c r="AW68" s="20">
        <f t="shared" si="7"/>
        <v>-1.9133915555555333E-4</v>
      </c>
      <c r="AX68" s="20">
        <f t="shared" si="7"/>
        <v>2.2226144535952841E-18</v>
      </c>
      <c r="AY68" s="20">
        <f t="shared" si="7"/>
        <v>2.2226144535952841E-18</v>
      </c>
      <c r="AZ68" s="20">
        <f t="shared" si="7"/>
        <v>2.2226144535952841E-18</v>
      </c>
      <c r="BA68" s="20">
        <f t="shared" si="7"/>
        <v>2.2226144535952841E-18</v>
      </c>
      <c r="BB68" s="20">
        <f t="shared" si="7"/>
        <v>2.2226144535952841E-18</v>
      </c>
      <c r="BC68" s="20">
        <f t="shared" si="7"/>
        <v>2.2226144535952841E-18</v>
      </c>
      <c r="BD68" s="20">
        <f t="shared" si="7"/>
        <v>2.2226144535952841E-18</v>
      </c>
      <c r="BE68" s="20">
        <f t="shared" si="7"/>
        <v>2.2226144535952841E-18</v>
      </c>
      <c r="BF68" s="20">
        <f t="shared" si="7"/>
        <v>2.2226144535952841E-18</v>
      </c>
      <c r="BG68" s="20">
        <f t="shared" si="7"/>
        <v>2.2226144535952841E-18</v>
      </c>
      <c r="BH68" s="20">
        <f t="shared" si="7"/>
        <v>2.2226144535952841E-18</v>
      </c>
      <c r="BI68" s="20">
        <f t="shared" si="7"/>
        <v>2.2226144535952841E-18</v>
      </c>
      <c r="BJ68" s="20">
        <f t="shared" si="7"/>
        <v>2.2226144535952841E-18</v>
      </c>
      <c r="BK68" s="20">
        <f t="shared" si="7"/>
        <v>2.2226144535952841E-18</v>
      </c>
      <c r="BL68" s="20">
        <f t="shared" si="7"/>
        <v>2.2226144535952841E-18</v>
      </c>
    </row>
    <row r="69" spans="1:64" ht="16.5">
      <c r="A69" s="262"/>
      <c r="B69" s="2" t="s">
        <v>389</v>
      </c>
      <c r="C69" s="2" t="s">
        <v>390</v>
      </c>
      <c r="D69" s="2" t="s">
        <v>197</v>
      </c>
      <c r="E69" s="20">
        <f>AVERAGE(E66:E67)*'Fixed Data'!$E$8</f>
        <v>-1.253921650485437E-4</v>
      </c>
      <c r="F69" s="20">
        <f>AVERAGE(F66:F67)*'Fixed Data'!$E$8</f>
        <v>-2.5175960249190939E-4</v>
      </c>
      <c r="G69" s="20">
        <f>AVERAGE(G66:G67)*'Fixed Data'!$E$8</f>
        <v>-2.4610302260194176E-4</v>
      </c>
      <c r="H69" s="20">
        <f>AVERAGE(H66:H67)*'Fixed Data'!$E$8</f>
        <v>-2.4044644271197416E-4</v>
      </c>
      <c r="I69" s="20">
        <f>AVERAGE(I66:I67)*'Fixed Data'!$E$8</f>
        <v>-2.3478986282200653E-4</v>
      </c>
      <c r="J69" s="20">
        <f>AVERAGE(J66:J67)*'Fixed Data'!$E$8</f>
        <v>-2.291332829320389E-4</v>
      </c>
      <c r="K69" s="20">
        <f>AVERAGE(K66:K67)*'Fixed Data'!$E$8</f>
        <v>-2.2347670304207127E-4</v>
      </c>
      <c r="L69" s="20">
        <f>AVERAGE(L66:L67)*'Fixed Data'!$E$8</f>
        <v>-2.1782012315210361E-4</v>
      </c>
      <c r="M69" s="20">
        <f>AVERAGE(M66:M67)*'Fixed Data'!$E$8</f>
        <v>-2.1216354326213598E-4</v>
      </c>
      <c r="N69" s="20">
        <f>AVERAGE(N66:N67)*'Fixed Data'!$E$8</f>
        <v>-2.0650696337216833E-4</v>
      </c>
      <c r="O69" s="20">
        <f>AVERAGE(O66:O67)*'Fixed Data'!$E$8</f>
        <v>-2.0085038348220067E-4</v>
      </c>
      <c r="P69" s="20">
        <f>AVERAGE(P66:P67)*'Fixed Data'!$E$8</f>
        <v>-1.9519380359223301E-4</v>
      </c>
      <c r="Q69" s="20">
        <f>AVERAGE(Q66:Q67)*'Fixed Data'!$E$8</f>
        <v>-1.8953722370226538E-4</v>
      </c>
      <c r="R69" s="20">
        <f>AVERAGE(R66:R67)*'Fixed Data'!$E$8</f>
        <v>-1.8388064381229775E-4</v>
      </c>
      <c r="S69" s="20">
        <f>AVERAGE(S66:S67)*'Fixed Data'!$E$8</f>
        <v>-1.782240639223301E-4</v>
      </c>
      <c r="T69" s="20">
        <f>AVERAGE(T66:T67)*'Fixed Data'!$E$8</f>
        <v>-1.7256748403236244E-4</v>
      </c>
      <c r="U69" s="20">
        <f>AVERAGE(U66:U67)*'Fixed Data'!$E$8</f>
        <v>-1.6691090414239478E-4</v>
      </c>
      <c r="V69" s="20">
        <f>AVERAGE(V66:V67)*'Fixed Data'!$E$8</f>
        <v>-1.6125432425242715E-4</v>
      </c>
      <c r="W69" s="20">
        <f>AVERAGE(W66:W67)*'Fixed Data'!$E$8</f>
        <v>-1.5559774436245952E-4</v>
      </c>
      <c r="X69" s="20">
        <f>AVERAGE(X66:X67)*'Fixed Data'!$E$8</f>
        <v>-1.4994116447249187E-4</v>
      </c>
      <c r="Y69" s="20">
        <f>AVERAGE(Y66:Y67)*'Fixed Data'!$E$8</f>
        <v>-1.4428458458252421E-4</v>
      </c>
      <c r="Z69" s="20">
        <f>AVERAGE(Z66:Z67)*'Fixed Data'!$E$8</f>
        <v>-1.3862800469255655E-4</v>
      </c>
      <c r="AA69" s="20">
        <f>AVERAGE(AA66:AA67)*'Fixed Data'!$E$8</f>
        <v>-1.3297142480258892E-4</v>
      </c>
      <c r="AB69" s="20">
        <f>AVERAGE(AB66:AB67)*'Fixed Data'!$E$8</f>
        <v>-1.2731484491262129E-4</v>
      </c>
      <c r="AC69" s="20">
        <f>AVERAGE(AC66:AC67)*'Fixed Data'!$E$8</f>
        <v>-1.2165826502265362E-4</v>
      </c>
      <c r="AD69" s="20">
        <f>AVERAGE(AD66:AD67)*'Fixed Data'!$E$8</f>
        <v>-1.1600168513268599E-4</v>
      </c>
      <c r="AE69" s="20">
        <f>AVERAGE(AE66:AE67)*'Fixed Data'!$E$8</f>
        <v>-1.1034510524271835E-4</v>
      </c>
      <c r="AF69" s="20">
        <f>AVERAGE(AF66:AF67)*'Fixed Data'!$E$8</f>
        <v>-1.0468852535275072E-4</v>
      </c>
      <c r="AG69" s="20">
        <f>AVERAGE(AG66:AG67)*'Fixed Data'!$E$8</f>
        <v>-9.9031945462783077E-5</v>
      </c>
      <c r="AH69" s="20">
        <f>AVERAGE(AH66:AH67)*'Fixed Data'!$E$8</f>
        <v>-9.3375365572815448E-5</v>
      </c>
      <c r="AI69" s="20">
        <f>AVERAGE(AI66:AI67)*'Fixed Data'!$E$8</f>
        <v>-8.7718785682847818E-5</v>
      </c>
      <c r="AJ69" s="20">
        <f>AVERAGE(AJ66:AJ67)*'Fixed Data'!$E$8</f>
        <v>-8.2062205792880188E-5</v>
      </c>
      <c r="AK69" s="20">
        <f>AVERAGE(AK66:AK67)*'Fixed Data'!$E$8</f>
        <v>-7.6405625902912559E-5</v>
      </c>
      <c r="AL69" s="20">
        <f>AVERAGE(AL66:AL67)*'Fixed Data'!$E$8</f>
        <v>-7.0749046012944915E-5</v>
      </c>
      <c r="AM69" s="20">
        <f>AVERAGE(AM66:AM67)*'Fixed Data'!$E$8</f>
        <v>-6.5092466122977299E-5</v>
      </c>
      <c r="AN69" s="20">
        <f>AVERAGE(AN66:AN67)*'Fixed Data'!$E$8</f>
        <v>-5.9435886233009643E-5</v>
      </c>
      <c r="AO69" s="20">
        <f>AVERAGE(AO66:AO67)*'Fixed Data'!$E$8</f>
        <v>-5.3779306343042006E-5</v>
      </c>
      <c r="AP69" s="20">
        <f>AVERAGE(AP66:AP67)*'Fixed Data'!$E$8</f>
        <v>-4.8122726453074376E-5</v>
      </c>
      <c r="AQ69" s="20">
        <f>AVERAGE(AQ66:AQ67)*'Fixed Data'!$E$8</f>
        <v>-4.2466146563106733E-5</v>
      </c>
      <c r="AR69" s="20">
        <f>AVERAGE(AR66:AR67)*'Fixed Data'!$E$8</f>
        <v>-3.680956667313909E-5</v>
      </c>
      <c r="AS69" s="20">
        <f>AVERAGE(AS66:AS67)*'Fixed Data'!$E$8</f>
        <v>-3.1152986783171454E-5</v>
      </c>
      <c r="AT69" s="20">
        <f>AVERAGE(AT66:AT67)*'Fixed Data'!$E$8</f>
        <v>-2.5496406893203817E-5</v>
      </c>
      <c r="AU69" s="20">
        <f>AVERAGE(AU66:AU67)*'Fixed Data'!$E$8</f>
        <v>-1.9839827003236181E-5</v>
      </c>
      <c r="AV69" s="20">
        <f>AVERAGE(AV66:AV67)*'Fixed Data'!$E$8</f>
        <v>-1.4183247113268541E-5</v>
      </c>
      <c r="AW69" s="20">
        <f>AVERAGE(AW66:AW67)*'Fixed Data'!$E$8</f>
        <v>-8.5266672233009062E-6</v>
      </c>
      <c r="AX69" s="20">
        <f>AVERAGE(AX66:AX67)*'Fixed Data'!$E$8</f>
        <v>-2.8700873333332672E-6</v>
      </c>
      <c r="AY69" s="20">
        <f>AVERAGE(AY66:AY67)*'Fixed Data'!$E$8</f>
        <v>6.5707388458229512E-20</v>
      </c>
      <c r="AZ69" s="20">
        <f>AVERAGE(AZ66:AZ67)*'Fixed Data'!$E$8</f>
        <v>6.5707388458229512E-20</v>
      </c>
      <c r="BA69" s="20">
        <f>AVERAGE(BA66:BA67)*'Fixed Data'!$E$8</f>
        <v>6.5707388458229512E-20</v>
      </c>
      <c r="BB69" s="20">
        <f>AVERAGE(BB66:BB67)*'Fixed Data'!$E$8</f>
        <v>6.5707388458229512E-20</v>
      </c>
      <c r="BC69" s="20">
        <f>AVERAGE(BC66:BC67)*'Fixed Data'!$E$8</f>
        <v>6.5707388458229512E-20</v>
      </c>
      <c r="BD69" s="20">
        <f>AVERAGE(BD66:BD67)*'Fixed Data'!$E$8</f>
        <v>6.5707388458229512E-20</v>
      </c>
      <c r="BE69" s="20">
        <f>AVERAGE(BE66:BE67)*'Fixed Data'!$E$8</f>
        <v>6.5707388458229512E-20</v>
      </c>
      <c r="BF69" s="20">
        <f>AVERAGE(BF66:BF67)*'Fixed Data'!$E$8</f>
        <v>6.5707388458229512E-20</v>
      </c>
      <c r="BG69" s="20">
        <f>AVERAGE(BG66:BG67)*'Fixed Data'!$E$8</f>
        <v>6.5707388458229512E-20</v>
      </c>
      <c r="BH69" s="20">
        <f>AVERAGE(BH66:BH67)*'Fixed Data'!$E$8</f>
        <v>6.5707388458229512E-20</v>
      </c>
      <c r="BI69" s="20">
        <f>AVERAGE(BI66:BI67)*'Fixed Data'!$E$8</f>
        <v>6.5707388458229512E-20</v>
      </c>
      <c r="BJ69" s="20">
        <f>AVERAGE(BJ66:BJ67)*'Fixed Data'!$E$8</f>
        <v>6.5707388458229512E-20</v>
      </c>
      <c r="BK69" s="20">
        <f>AVERAGE(BK66:BK67)*'Fixed Data'!$E$8</f>
        <v>6.5707388458229512E-20</v>
      </c>
      <c r="BL69" s="20">
        <f>AVERAGE(BL66:BL67)*'Fixed Data'!$E$8</f>
        <v>6.5707388458229512E-20</v>
      </c>
    </row>
    <row r="70" spans="1:64" ht="16.5" thickBot="1">
      <c r="A70" s="261"/>
      <c r="B70" s="9" t="s">
        <v>391</v>
      </c>
      <c r="C70" s="9" t="s">
        <v>392</v>
      </c>
      <c r="D70" s="9" t="s">
        <v>197</v>
      </c>
      <c r="E70" s="31">
        <f t="shared" ref="E70:BL70" si="8">E34+E65+E69</f>
        <v>-1.6448501650485432E-3</v>
      </c>
      <c r="F70" s="31">
        <f t="shared" si="8"/>
        <v>-4.4309875804746492E-4</v>
      </c>
      <c r="G70" s="31">
        <f t="shared" si="8"/>
        <v>-4.3744217815749734E-4</v>
      </c>
      <c r="H70" s="31">
        <f t="shared" si="8"/>
        <v>-4.3178559826752971E-4</v>
      </c>
      <c r="I70" s="31">
        <f t="shared" si="8"/>
        <v>-4.2612901837756208E-4</v>
      </c>
      <c r="J70" s="31">
        <f t="shared" si="8"/>
        <v>-4.2047243848759446E-4</v>
      </c>
      <c r="K70" s="31">
        <f t="shared" si="8"/>
        <v>-4.1481585859762683E-4</v>
      </c>
      <c r="L70" s="31">
        <f t="shared" si="8"/>
        <v>-4.0915927870765914E-4</v>
      </c>
      <c r="M70" s="31">
        <f t="shared" si="8"/>
        <v>-4.0350269881769157E-4</v>
      </c>
      <c r="N70" s="31">
        <f t="shared" si="8"/>
        <v>-3.9784611892772388E-4</v>
      </c>
      <c r="O70" s="31">
        <f t="shared" si="8"/>
        <v>-3.921895390377562E-4</v>
      </c>
      <c r="P70" s="31">
        <f t="shared" si="8"/>
        <v>-3.8653295914778857E-4</v>
      </c>
      <c r="Q70" s="31">
        <f t="shared" si="8"/>
        <v>-3.8087637925782094E-4</v>
      </c>
      <c r="R70" s="31">
        <f t="shared" si="8"/>
        <v>-3.7521979936785331E-4</v>
      </c>
      <c r="S70" s="31">
        <f t="shared" si="8"/>
        <v>-3.6956321947788568E-4</v>
      </c>
      <c r="T70" s="31">
        <f t="shared" si="8"/>
        <v>-3.63906639587918E-4</v>
      </c>
      <c r="U70" s="31">
        <f t="shared" si="8"/>
        <v>-3.5825005969795031E-4</v>
      </c>
      <c r="V70" s="31">
        <f t="shared" si="8"/>
        <v>-3.5259347980798274E-4</v>
      </c>
      <c r="W70" s="31">
        <f t="shared" si="8"/>
        <v>-3.4693689991801505E-4</v>
      </c>
      <c r="X70" s="31">
        <f t="shared" si="8"/>
        <v>-3.4128032002804742E-4</v>
      </c>
      <c r="Y70" s="31">
        <f t="shared" si="8"/>
        <v>-3.3562374013807979E-4</v>
      </c>
      <c r="Z70" s="31">
        <f t="shared" si="8"/>
        <v>-3.2996716024811211E-4</v>
      </c>
      <c r="AA70" s="31">
        <f t="shared" si="8"/>
        <v>-3.2431058035814448E-4</v>
      </c>
      <c r="AB70" s="31">
        <f t="shared" si="8"/>
        <v>-3.1865400046817685E-4</v>
      </c>
      <c r="AC70" s="31">
        <f t="shared" si="8"/>
        <v>-3.1299742057820917E-4</v>
      </c>
      <c r="AD70" s="31">
        <f t="shared" si="8"/>
        <v>-3.0734084068824154E-4</v>
      </c>
      <c r="AE70" s="31">
        <f t="shared" si="8"/>
        <v>-3.0168426079827391E-4</v>
      </c>
      <c r="AF70" s="31">
        <f t="shared" si="8"/>
        <v>-2.9602768090830628E-4</v>
      </c>
      <c r="AG70" s="31">
        <f t="shared" si="8"/>
        <v>-2.9037110101833865E-4</v>
      </c>
      <c r="AH70" s="31">
        <f t="shared" si="8"/>
        <v>-2.8471452112837102E-4</v>
      </c>
      <c r="AI70" s="31">
        <f t="shared" si="8"/>
        <v>-2.7905794123840339E-4</v>
      </c>
      <c r="AJ70" s="31">
        <f t="shared" si="8"/>
        <v>-2.7340136134843576E-4</v>
      </c>
      <c r="AK70" s="31">
        <f t="shared" si="8"/>
        <v>-2.6774478145846813E-4</v>
      </c>
      <c r="AL70" s="31">
        <f t="shared" si="8"/>
        <v>-2.6208820156850045E-4</v>
      </c>
      <c r="AM70" s="31">
        <f t="shared" si="8"/>
        <v>-2.5643162167853287E-4</v>
      </c>
      <c r="AN70" s="31">
        <f t="shared" si="8"/>
        <v>-2.5077504178856519E-4</v>
      </c>
      <c r="AO70" s="31">
        <f t="shared" si="8"/>
        <v>-2.4511846189859756E-4</v>
      </c>
      <c r="AP70" s="31">
        <f t="shared" si="8"/>
        <v>-2.3946188200862993E-4</v>
      </c>
      <c r="AQ70" s="31">
        <f t="shared" si="8"/>
        <v>-2.338053021186623E-4</v>
      </c>
      <c r="AR70" s="31">
        <f t="shared" si="8"/>
        <v>-2.2814872222869464E-4</v>
      </c>
      <c r="AS70" s="31">
        <f t="shared" si="8"/>
        <v>-2.2249214233872701E-4</v>
      </c>
      <c r="AT70" s="31">
        <f t="shared" si="8"/>
        <v>-2.1683556244875938E-4</v>
      </c>
      <c r="AU70" s="31">
        <f t="shared" si="8"/>
        <v>-2.1117898255879172E-4</v>
      </c>
      <c r="AV70" s="31">
        <f t="shared" si="8"/>
        <v>-2.0552240266882409E-4</v>
      </c>
      <c r="AW70" s="31">
        <f t="shared" si="8"/>
        <v>-1.9986582277885646E-4</v>
      </c>
      <c r="AX70" s="31">
        <f t="shared" si="8"/>
        <v>-1.9420924288888884E-4</v>
      </c>
      <c r="AY70" s="31">
        <f t="shared" si="8"/>
        <v>6.5707388458229512E-20</v>
      </c>
      <c r="AZ70" s="31">
        <f t="shared" si="8"/>
        <v>6.5707388458229512E-20</v>
      </c>
      <c r="BA70" s="31">
        <f t="shared" si="8"/>
        <v>6.5707388458229512E-20</v>
      </c>
      <c r="BB70" s="31">
        <f t="shared" si="8"/>
        <v>6.5707388458229512E-20</v>
      </c>
      <c r="BC70" s="31">
        <f t="shared" si="8"/>
        <v>6.5707388458229512E-20</v>
      </c>
      <c r="BD70" s="31">
        <f t="shared" si="8"/>
        <v>6.5707388458229512E-20</v>
      </c>
      <c r="BE70" s="31">
        <f t="shared" si="8"/>
        <v>6.5707388458229512E-20</v>
      </c>
      <c r="BF70" s="31">
        <f t="shared" si="8"/>
        <v>6.5707388458229512E-20</v>
      </c>
      <c r="BG70" s="31">
        <f t="shared" si="8"/>
        <v>6.5707388458229512E-20</v>
      </c>
      <c r="BH70" s="31">
        <f t="shared" si="8"/>
        <v>6.5707388458229512E-20</v>
      </c>
      <c r="BI70" s="31">
        <f t="shared" si="8"/>
        <v>6.5707388458229512E-20</v>
      </c>
      <c r="BJ70" s="31">
        <f t="shared" si="8"/>
        <v>6.5707388458229512E-20</v>
      </c>
      <c r="BK70" s="31">
        <f t="shared" si="8"/>
        <v>6.5707388458229512E-20</v>
      </c>
      <c r="BL70" s="31">
        <f t="shared" si="8"/>
        <v>6.5707388458229512E-20</v>
      </c>
    </row>
    <row r="71" spans="1:64" ht="12.75" customHeight="1">
      <c r="A71" s="254" t="s">
        <v>393</v>
      </c>
      <c r="B71" s="2" t="s">
        <v>202</v>
      </c>
      <c r="D71" s="2" t="s">
        <v>197</v>
      </c>
      <c r="E71" s="20">
        <f>'Fixed Data'!$K$8*E92/1000000</f>
        <v>8.0525006421270815E-4</v>
      </c>
      <c r="F71" s="20">
        <f>'Fixed Data'!$K$8*F92/1000000</f>
        <v>8.0525006421270815E-4</v>
      </c>
      <c r="G71" s="20">
        <f>'Fixed Data'!$K$8*G92/1000000</f>
        <v>8.0525006421270815E-4</v>
      </c>
      <c r="H71" s="20">
        <f>'Fixed Data'!$K$8*H92/1000000</f>
        <v>8.0525006421270815E-4</v>
      </c>
      <c r="I71" s="20">
        <f>'Fixed Data'!$K$8*I92/1000000</f>
        <v>8.0525006421270815E-4</v>
      </c>
      <c r="J71" s="20">
        <f>'Fixed Data'!$K$8*J92/1000000</f>
        <v>8.0525006421270815E-4</v>
      </c>
      <c r="K71" s="20">
        <f>'Fixed Data'!$K$8*K92/1000000</f>
        <v>8.0525006421270815E-4</v>
      </c>
      <c r="L71" s="20">
        <f>'Fixed Data'!$K$8*L92/1000000</f>
        <v>8.0525006421270815E-4</v>
      </c>
      <c r="M71" s="20">
        <f>'Fixed Data'!$K$8*M92/1000000</f>
        <v>8.0525006421270815E-4</v>
      </c>
      <c r="N71" s="20">
        <f>'Fixed Data'!$K$8*N92/1000000</f>
        <v>8.0525006421270815E-4</v>
      </c>
      <c r="O71" s="20">
        <f>'Fixed Data'!$K$8*O92/1000000</f>
        <v>8.0525006421270815E-4</v>
      </c>
      <c r="P71" s="20">
        <f>'Fixed Data'!$K$8*P92/1000000</f>
        <v>8.0525006421270815E-4</v>
      </c>
      <c r="Q71" s="20">
        <f>'Fixed Data'!$K$8*Q92/1000000</f>
        <v>8.0525006421270815E-4</v>
      </c>
      <c r="R71" s="20">
        <f>'Fixed Data'!$K$8*R92/1000000</f>
        <v>8.0525006421270815E-4</v>
      </c>
      <c r="S71" s="20">
        <f>'Fixed Data'!$K$8*S92/1000000</f>
        <v>8.0525006421270815E-4</v>
      </c>
      <c r="T71" s="20">
        <f>'Fixed Data'!$K$8*T92/1000000</f>
        <v>8.0525006421270815E-4</v>
      </c>
      <c r="U71" s="20">
        <f>'Fixed Data'!$K$8*U92/1000000</f>
        <v>8.0525006421270815E-4</v>
      </c>
      <c r="V71" s="20">
        <f>'Fixed Data'!$K$8*V92/1000000</f>
        <v>8.0525006421270815E-4</v>
      </c>
      <c r="W71" s="20">
        <f>'Fixed Data'!$K$8*W92/1000000</f>
        <v>8.0525006421270815E-4</v>
      </c>
      <c r="X71" s="20">
        <f>'Fixed Data'!$K$8*X92/1000000</f>
        <v>8.0525006421270815E-4</v>
      </c>
      <c r="Y71" s="20">
        <f>'Fixed Data'!$K$8*Y92/1000000</f>
        <v>8.0525006421270815E-4</v>
      </c>
      <c r="Z71" s="20">
        <f>'Fixed Data'!$K$8*Z92/1000000</f>
        <v>8.0525006421270815E-4</v>
      </c>
      <c r="AA71" s="20">
        <f>'Fixed Data'!$K$8*AA92/1000000</f>
        <v>8.0525006421270815E-4</v>
      </c>
      <c r="AB71" s="20">
        <f>'Fixed Data'!$K$8*AB92/1000000</f>
        <v>8.0525006421270815E-4</v>
      </c>
      <c r="AC71" s="20">
        <f>'Fixed Data'!$K$8*AC92/1000000</f>
        <v>8.0525006421270815E-4</v>
      </c>
      <c r="AD71" s="20">
        <f>'Fixed Data'!$K$8*AD92/1000000</f>
        <v>8.0525006421270815E-4</v>
      </c>
      <c r="AE71" s="20">
        <f>'Fixed Data'!$K$8*AE92/1000000</f>
        <v>8.0525006421270815E-4</v>
      </c>
      <c r="AF71" s="20">
        <f>'Fixed Data'!$K$8*AF92/1000000</f>
        <v>8.0525006421270815E-4</v>
      </c>
      <c r="AG71" s="20">
        <f>'Fixed Data'!$K$8*AG92/1000000</f>
        <v>8.0525006421270815E-4</v>
      </c>
      <c r="AH71" s="20">
        <f>'Fixed Data'!$K$8*AH92/1000000</f>
        <v>8.0525006421270815E-4</v>
      </c>
      <c r="AI71" s="20">
        <f>'Fixed Data'!$K$8*AI92/1000000</f>
        <v>8.0525006421270815E-4</v>
      </c>
      <c r="AJ71" s="20">
        <f>'Fixed Data'!$K$8*AJ92/1000000</f>
        <v>8.0525006421270815E-4</v>
      </c>
      <c r="AK71" s="20">
        <f>'Fixed Data'!$K$8*AK92/1000000</f>
        <v>8.0525006421270815E-4</v>
      </c>
      <c r="AL71" s="20">
        <f>'Fixed Data'!$K$8*AL92/1000000</f>
        <v>8.0525006421270815E-4</v>
      </c>
      <c r="AM71" s="20">
        <f>'Fixed Data'!$K$8*AM92/1000000</f>
        <v>8.0525006421270815E-4</v>
      </c>
      <c r="AN71" s="20">
        <f>'Fixed Data'!$K$8*AN92/1000000</f>
        <v>8.0525006421270815E-4</v>
      </c>
      <c r="AO71" s="20">
        <f>'Fixed Data'!$K$8*AO92/1000000</f>
        <v>8.0525006421270815E-4</v>
      </c>
      <c r="AP71" s="20">
        <f>'Fixed Data'!$K$8*AP92/1000000</f>
        <v>8.0525006421270815E-4</v>
      </c>
      <c r="AQ71" s="20">
        <f>'Fixed Data'!$K$8*AQ92/1000000</f>
        <v>8.0525006421270815E-4</v>
      </c>
      <c r="AR71" s="20">
        <f>'Fixed Data'!$K$8*AR92/1000000</f>
        <v>8.0525006421270815E-4</v>
      </c>
      <c r="AS71" s="20">
        <f>'Fixed Data'!$K$8*AS92/1000000</f>
        <v>0</v>
      </c>
      <c r="AT71" s="20">
        <f>'Fixed Data'!$K$8*AT92/1000000</f>
        <v>0</v>
      </c>
      <c r="AU71" s="20">
        <f>'Fixed Data'!$K$8*AU92/1000000</f>
        <v>0</v>
      </c>
      <c r="AV71" s="20">
        <f>'Fixed Data'!$K$8*AV92/1000000</f>
        <v>0</v>
      </c>
      <c r="AW71" s="20">
        <f>'Fixed Data'!$K$8*AW92/1000000</f>
        <v>0</v>
      </c>
      <c r="AX71" s="20">
        <f>'Fixed Data'!$K$8*AX92/1000000</f>
        <v>0</v>
      </c>
      <c r="AY71" s="20">
        <f>'Fixed Data'!$K$8*AY92/1000000</f>
        <v>0</v>
      </c>
      <c r="AZ71" s="20">
        <f>'Fixed Data'!$K$8*AZ92/1000000</f>
        <v>0</v>
      </c>
      <c r="BA71" s="20">
        <f>'Fixed Data'!$K$8*BA92/1000000</f>
        <v>0</v>
      </c>
      <c r="BB71" s="20">
        <f>'Fixed Data'!$K$8*BB92/1000000</f>
        <v>0</v>
      </c>
      <c r="BC71" s="20">
        <f>'Fixed Data'!$K$8*BC92/1000000</f>
        <v>0</v>
      </c>
      <c r="BD71" s="20">
        <f>'Fixed Data'!$K$8*BD92/1000000</f>
        <v>0</v>
      </c>
      <c r="BE71" s="20">
        <f>'Fixed Data'!$K$8*BE92/1000000</f>
        <v>0</v>
      </c>
      <c r="BF71" s="20">
        <f>'Fixed Data'!$K$8*BF92/1000000</f>
        <v>0</v>
      </c>
      <c r="BG71" s="20">
        <f>'Fixed Data'!$K$8*BG92/1000000</f>
        <v>0</v>
      </c>
      <c r="BH71" s="20">
        <f>'Fixed Data'!$K$8*BH92/1000000</f>
        <v>0</v>
      </c>
      <c r="BI71" s="20">
        <f>'Fixed Data'!$K$8*BI92/1000000</f>
        <v>0</v>
      </c>
      <c r="BJ71" s="20">
        <f>'Fixed Data'!$K$8*BJ92/1000000</f>
        <v>0</v>
      </c>
      <c r="BK71" s="20">
        <f>'Fixed Data'!$K$8*BK92/1000000</f>
        <v>0</v>
      </c>
      <c r="BL71" s="20">
        <f>'Fixed Data'!$K$8*BL92/1000000</f>
        <v>0</v>
      </c>
    </row>
    <row r="72" spans="1:64" ht="15" customHeight="1">
      <c r="A72" s="255"/>
      <c r="B72" s="2" t="s">
        <v>203</v>
      </c>
      <c r="D72" s="2" t="s">
        <v>197</v>
      </c>
      <c r="E72" s="20">
        <f>E93*'Fixed Data'!H$21/1000000</f>
        <v>1.3752789780234795E-4</v>
      </c>
      <c r="F72" s="20">
        <f>F93*'Fixed Data'!I$21/1000000</f>
        <v>1.542763707952173E-4</v>
      </c>
      <c r="G72" s="20">
        <f>G93*'Fixed Data'!J$21/1000000</f>
        <v>1.6939087866061701E-4</v>
      </c>
      <c r="H72" s="20">
        <f>H93*'Fixed Data'!K$21/1000000</f>
        <v>1.8283758087251302E-4</v>
      </c>
      <c r="I72" s="20">
        <f>I93*'Fixed Data'!L$21/1000000</f>
        <v>1.9461647743090551E-4</v>
      </c>
      <c r="J72" s="20">
        <f>J93*'Fixed Data'!M$21/1000000</f>
        <v>2.0472756833579429E-4</v>
      </c>
      <c r="K72" s="20">
        <f>K93*'Fixed Data'!N$21/1000000</f>
        <v>2.3628742645768051E-4</v>
      </c>
      <c r="L72" s="20">
        <f>L93*'Fixed Data'!O$21/1000000</f>
        <v>2.4764972468774022E-4</v>
      </c>
      <c r="M72" s="20">
        <f>M93*'Fixed Data'!P$21/1000000</f>
        <v>2.5372483457894359E-4</v>
      </c>
      <c r="N72" s="20">
        <f>N93*'Fixed Data'!Q$21/1000000</f>
        <v>2.6078591203985898E-4</v>
      </c>
      <c r="O72" s="20">
        <f>O93*'Fixed Data'!R$21/1000000</f>
        <v>2.6287841010778039E-4</v>
      </c>
      <c r="P72" s="20">
        <f>P93*'Fixed Data'!S$21/1000000</f>
        <v>2.6563826679955132E-4</v>
      </c>
      <c r="Q72" s="20">
        <f>Q93*'Fixed Data'!T$21/1000000</f>
        <v>2.6374815304419083E-4</v>
      </c>
      <c r="R72" s="20">
        <f>R93*'Fixed Data'!U$21/1000000</f>
        <v>2.622067889668173E-4</v>
      </c>
      <c r="S72" s="20">
        <f>S93*'Fixed Data'!V$21/1000000</f>
        <v>2.5633406338817496E-4</v>
      </c>
      <c r="T72" s="20">
        <f>T93*'Fixed Data'!W$21/1000000</f>
        <v>2.5049147854165691E-4</v>
      </c>
      <c r="U72" s="20">
        <f>U93*'Fixed Data'!X$21/1000000</f>
        <v>2.406361411397327E-4</v>
      </c>
      <c r="V72" s="20">
        <f>V93*'Fixed Data'!Y$21/1000000</f>
        <v>2.3049233552407025E-4</v>
      </c>
      <c r="W72" s="20">
        <f>W93*'Fixed Data'!Z$21/1000000</f>
        <v>2.1665438629886406E-4</v>
      </c>
      <c r="X72" s="20">
        <f>X93*'Fixed Data'!AA$21/1000000</f>
        <v>2.0220935991405715E-4</v>
      </c>
      <c r="Y72" s="20">
        <f>Y93*'Fixed Data'!AB$21/1000000</f>
        <v>1.8438879886556908E-4</v>
      </c>
      <c r="Z72" s="20">
        <f>Z93*'Fixed Data'!AC$21/1000000</f>
        <v>1.6564255171161769E-4</v>
      </c>
      <c r="AA72" s="20">
        <f>AA93*'Fixed Data'!AD$21/1000000</f>
        <v>1.4383937883984775E-4</v>
      </c>
      <c r="AB72" s="20">
        <f>AB93*'Fixed Data'!AE$21/1000000</f>
        <v>1.2079191091675188E-4</v>
      </c>
      <c r="AC72" s="20">
        <f>AC93*'Fixed Data'!AF$21/1000000</f>
        <v>9.5006126221699994E-5</v>
      </c>
      <c r="AD72" s="20">
        <f>AD93*'Fixed Data'!AG$21/1000000</f>
        <v>6.7657437529459717E-5</v>
      </c>
      <c r="AE72" s="20">
        <f>AE93*'Fixed Data'!AH$21/1000000</f>
        <v>3.7889041011125244E-5</v>
      </c>
      <c r="AF72" s="20">
        <f>AF93*'Fixed Data'!AI$21/1000000</f>
        <v>3.9215157446514624E-5</v>
      </c>
      <c r="AG72" s="20">
        <f>AG93*'Fixed Data'!AJ$21/1000000</f>
        <v>4.054127388190401E-5</v>
      </c>
      <c r="AH72" s="20">
        <f>AH93*'Fixed Data'!AJ$21/1000000</f>
        <v>4.054127388190401E-5</v>
      </c>
      <c r="AI72" s="20">
        <f>AI93*'Fixed Data'!AK$21/1000000</f>
        <v>4.186739031729339E-5</v>
      </c>
      <c r="AJ72" s="20">
        <f>AJ93*'Fixed Data'!AL$21/1000000</f>
        <v>4.319350675268279E-5</v>
      </c>
      <c r="AK72" s="20">
        <f>AK93*'Fixed Data'!AM$21/1000000</f>
        <v>4.433017798301654E-5</v>
      </c>
      <c r="AL72" s="20">
        <f>AL93*'Fixed Data'!AN$21/1000000</f>
        <v>4.5656294418405926E-5</v>
      </c>
      <c r="AM72" s="20">
        <f>AM93*'Fixed Data'!AN$21/1000000</f>
        <v>4.5656294418405926E-5</v>
      </c>
      <c r="AN72" s="20">
        <f>AN93*'Fixed Data'!AO$21/1000000</f>
        <v>4.6982410853795306E-5</v>
      </c>
      <c r="AO72" s="20">
        <f>AO93*'Fixed Data'!AP$21/1000000</f>
        <v>4.811908208412907E-5</v>
      </c>
      <c r="AP72" s="20">
        <f>AP93*'Fixed Data'!AQ$21/1000000</f>
        <v>4.925575331446282E-5</v>
      </c>
      <c r="AQ72" s="20">
        <f>AQ93*'Fixed Data'!AR$21/1000000</f>
        <v>5.039242454479659E-5</v>
      </c>
      <c r="AR72" s="20">
        <f>AR93*'Fixed Data'!AR$21/1000000</f>
        <v>5.039242454479659E-5</v>
      </c>
      <c r="AS72" s="20">
        <f>AS93*'Fixed Data'!AS$21/1000000</f>
        <v>0</v>
      </c>
      <c r="AT72" s="20">
        <f>AT93*'Fixed Data'!AT$21/1000000</f>
        <v>0</v>
      </c>
      <c r="AU72" s="20">
        <f>AU93*'Fixed Data'!AU$21/1000000</f>
        <v>0</v>
      </c>
      <c r="AV72" s="20">
        <f>AV93*'Fixed Data'!AV$21/1000000</f>
        <v>0</v>
      </c>
      <c r="AW72" s="20">
        <f>AW93*'Fixed Data'!AV$21/1000000</f>
        <v>0</v>
      </c>
      <c r="AX72" s="20">
        <f>AX93*'Fixed Data'!AW$21/1000000</f>
        <v>0</v>
      </c>
      <c r="AY72" s="20">
        <f>AY93*'Fixed Data'!AX$21/1000000</f>
        <v>0</v>
      </c>
      <c r="AZ72" s="20">
        <f>AZ93*'Fixed Data'!AY$21/1000000</f>
        <v>0</v>
      </c>
      <c r="BA72" s="20">
        <f>BA93*'Fixed Data'!AY$21/1000000</f>
        <v>0</v>
      </c>
      <c r="BB72" s="20">
        <f>BB93*'Fixed Data'!AZ$21/1000000</f>
        <v>0</v>
      </c>
      <c r="BC72" s="20">
        <f>BC93*'Fixed Data'!BA$21/1000000</f>
        <v>0</v>
      </c>
      <c r="BD72" s="20">
        <f>BD93*'Fixed Data'!BB$21/1000000</f>
        <v>0</v>
      </c>
      <c r="BE72" s="20">
        <f>BE93*'Fixed Data'!BC$21/1000000</f>
        <v>0</v>
      </c>
      <c r="BF72" s="20">
        <f>BF93*'Fixed Data'!BC$21/1000000</f>
        <v>0</v>
      </c>
      <c r="BG72" s="20">
        <f>BG93*'Fixed Data'!BD$21/1000000</f>
        <v>0</v>
      </c>
      <c r="BH72" s="20">
        <f>BH93*'Fixed Data'!BE$21/1000000</f>
        <v>0</v>
      </c>
      <c r="BI72" s="20">
        <f>BI93*'Fixed Data'!BF$21/1000000</f>
        <v>0</v>
      </c>
      <c r="BJ72" s="20">
        <f>BJ93*'Fixed Data'!BG$21/1000000</f>
        <v>0</v>
      </c>
      <c r="BK72" s="20">
        <f>BK93*'Fixed Data'!BG$21/1000000</f>
        <v>0</v>
      </c>
      <c r="BL72" s="20">
        <f>BL93*'Fixed Data'!BH$21/1000000</f>
        <v>0</v>
      </c>
    </row>
    <row r="73" spans="1:64" ht="15" customHeight="1">
      <c r="A73" s="255"/>
      <c r="B73" s="2" t="s">
        <v>204</v>
      </c>
      <c r="D73" s="2" t="s">
        <v>197</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205</v>
      </c>
      <c r="D74" s="2" t="s">
        <v>197</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206</v>
      </c>
      <c r="D75" s="2" t="s">
        <v>197</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207</v>
      </c>
      <c r="D76" s="2" t="s">
        <v>197</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208</v>
      </c>
      <c r="D77" s="2" t="s">
        <v>197</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209</v>
      </c>
      <c r="D78" s="2" t="s">
        <v>197</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210</v>
      </c>
      <c r="D79" s="2" t="s">
        <v>197</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211</v>
      </c>
      <c r="D80" s="2" t="s">
        <v>197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212</v>
      </c>
      <c r="D81" s="2" t="s">
        <v>197</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213</v>
      </c>
      <c r="C82" s="9"/>
      <c r="D82" s="9" t="s">
        <v>197</v>
      </c>
      <c r="E82" s="31">
        <f>SUM(E71:E81)</f>
        <v>9.4277796201505605E-4</v>
      </c>
      <c r="F82" s="31">
        <f t="shared" ref="F82:BL82" si="9">SUM(F71:F81)</f>
        <v>9.5952643500792545E-4</v>
      </c>
      <c r="G82" s="31">
        <f t="shared" si="9"/>
        <v>9.7464094287332513E-4</v>
      </c>
      <c r="H82" s="31">
        <f t="shared" si="9"/>
        <v>9.8808764508522126E-4</v>
      </c>
      <c r="I82" s="31">
        <f t="shared" si="9"/>
        <v>9.9986654164361372E-4</v>
      </c>
      <c r="J82" s="31">
        <f t="shared" si="9"/>
        <v>1.0099776325485025E-3</v>
      </c>
      <c r="K82" s="31">
        <f t="shared" si="9"/>
        <v>1.0415374906703886E-3</v>
      </c>
      <c r="L82" s="31">
        <f t="shared" si="9"/>
        <v>1.0528997889004484E-3</v>
      </c>
      <c r="M82" s="31">
        <f t="shared" si="9"/>
        <v>1.0589748987916516E-3</v>
      </c>
      <c r="N82" s="31">
        <f t="shared" si="9"/>
        <v>1.0660359762525672E-3</v>
      </c>
      <c r="O82" s="31">
        <f t="shared" si="9"/>
        <v>1.0681284743204885E-3</v>
      </c>
      <c r="P82" s="31">
        <f t="shared" si="9"/>
        <v>1.0708883310122596E-3</v>
      </c>
      <c r="Q82" s="31">
        <f t="shared" si="9"/>
        <v>1.0689982172568989E-3</v>
      </c>
      <c r="R82" s="31">
        <f t="shared" si="9"/>
        <v>1.0674568531795253E-3</v>
      </c>
      <c r="S82" s="31">
        <f t="shared" si="9"/>
        <v>1.0615841276008832E-3</v>
      </c>
      <c r="T82" s="31">
        <f t="shared" si="9"/>
        <v>1.0557415427543651E-3</v>
      </c>
      <c r="U82" s="31">
        <f t="shared" si="9"/>
        <v>1.0458862053524408E-3</v>
      </c>
      <c r="V82" s="31">
        <f t="shared" si="9"/>
        <v>1.0357423997367785E-3</v>
      </c>
      <c r="W82" s="31">
        <f t="shared" si="9"/>
        <v>1.0219044505115722E-3</v>
      </c>
      <c r="X82" s="31">
        <f t="shared" si="9"/>
        <v>1.0074594241267652E-3</v>
      </c>
      <c r="Y82" s="31">
        <f t="shared" si="9"/>
        <v>9.8963886307827718E-4</v>
      </c>
      <c r="Z82" s="31">
        <f t="shared" si="9"/>
        <v>9.7089261592432587E-4</v>
      </c>
      <c r="AA82" s="31">
        <f t="shared" si="9"/>
        <v>9.4908944305255587E-4</v>
      </c>
      <c r="AB82" s="31">
        <f t="shared" si="9"/>
        <v>9.2604197512945999E-4</v>
      </c>
      <c r="AC82" s="31">
        <f t="shared" si="9"/>
        <v>9.0025619043440815E-4</v>
      </c>
      <c r="AD82" s="31">
        <f t="shared" si="9"/>
        <v>8.7290750174216791E-4</v>
      </c>
      <c r="AE82" s="31">
        <f t="shared" si="9"/>
        <v>8.4313910522383336E-4</v>
      </c>
      <c r="AF82" s="31">
        <f t="shared" si="9"/>
        <v>8.4446522165922274E-4</v>
      </c>
      <c r="AG82" s="31">
        <f t="shared" si="9"/>
        <v>8.4579133809461213E-4</v>
      </c>
      <c r="AH82" s="31">
        <f t="shared" si="9"/>
        <v>8.4579133809461213E-4</v>
      </c>
      <c r="AI82" s="31">
        <f t="shared" si="9"/>
        <v>8.4711745453000151E-4</v>
      </c>
      <c r="AJ82" s="31">
        <f t="shared" si="9"/>
        <v>8.484435709653909E-4</v>
      </c>
      <c r="AK82" s="31">
        <f t="shared" si="9"/>
        <v>8.4958024219572469E-4</v>
      </c>
      <c r="AL82" s="31">
        <f t="shared" si="9"/>
        <v>8.5090635863111408E-4</v>
      </c>
      <c r="AM82" s="31">
        <f t="shared" si="9"/>
        <v>8.5090635863111408E-4</v>
      </c>
      <c r="AN82" s="31">
        <f t="shared" si="9"/>
        <v>8.5223247506650346E-4</v>
      </c>
      <c r="AO82" s="31">
        <f t="shared" si="9"/>
        <v>8.5336914629683726E-4</v>
      </c>
      <c r="AP82" s="31">
        <f t="shared" si="9"/>
        <v>8.5450581752717094E-4</v>
      </c>
      <c r="AQ82" s="31">
        <f t="shared" si="9"/>
        <v>8.5564248875750473E-4</v>
      </c>
      <c r="AR82" s="31">
        <f t="shared" si="9"/>
        <v>8.5564248875750473E-4</v>
      </c>
      <c r="AS82" s="31">
        <f t="shared" si="9"/>
        <v>0</v>
      </c>
      <c r="AT82" s="31">
        <f t="shared" si="9"/>
        <v>0</v>
      </c>
      <c r="AU82" s="31">
        <f t="shared" si="9"/>
        <v>0</v>
      </c>
      <c r="AV82" s="31">
        <f t="shared" si="9"/>
        <v>0</v>
      </c>
      <c r="AW82" s="31">
        <f t="shared" si="9"/>
        <v>0</v>
      </c>
      <c r="AX82" s="31">
        <f t="shared" si="9"/>
        <v>0</v>
      </c>
      <c r="AY82" s="31">
        <f t="shared" si="9"/>
        <v>0</v>
      </c>
      <c r="AZ82" s="31">
        <f t="shared" si="9"/>
        <v>0</v>
      </c>
      <c r="BA82" s="31">
        <f t="shared" si="9"/>
        <v>0</v>
      </c>
      <c r="BB82" s="31">
        <f t="shared" si="9"/>
        <v>0</v>
      </c>
      <c r="BC82" s="31">
        <f t="shared" si="9"/>
        <v>0</v>
      </c>
      <c r="BD82" s="31">
        <f t="shared" si="9"/>
        <v>0</v>
      </c>
      <c r="BE82" s="31">
        <f t="shared" si="9"/>
        <v>0</v>
      </c>
      <c r="BF82" s="31">
        <f t="shared" si="9"/>
        <v>0</v>
      </c>
      <c r="BG82" s="31">
        <f t="shared" si="9"/>
        <v>0</v>
      </c>
      <c r="BH82" s="31">
        <f t="shared" si="9"/>
        <v>0</v>
      </c>
      <c r="BI82" s="31">
        <f t="shared" si="9"/>
        <v>0</v>
      </c>
      <c r="BJ82" s="31">
        <f t="shared" si="9"/>
        <v>0</v>
      </c>
      <c r="BK82" s="31">
        <f t="shared" si="9"/>
        <v>0</v>
      </c>
      <c r="BL82" s="31">
        <f t="shared" si="9"/>
        <v>0</v>
      </c>
    </row>
    <row r="83" spans="1:64">
      <c r="B83" s="10" t="s">
        <v>394</v>
      </c>
      <c r="C83" s="10"/>
      <c r="D83" s="10" t="s">
        <v>197</v>
      </c>
      <c r="E83" s="32">
        <f>IF('Fixed Data'!$J$12=FALSE,E70+E82,E70)</f>
        <v>-7.0207220303348714E-4</v>
      </c>
      <c r="F83" s="32">
        <f>IF('Fixed Data'!$J$12=FALSE,F70+F82,F70)</f>
        <v>5.1642767696046053E-4</v>
      </c>
      <c r="G83" s="32">
        <f>IF('Fixed Data'!$J$12=FALSE,G70+G82,G70)</f>
        <v>5.3719876471582779E-4</v>
      </c>
      <c r="H83" s="32">
        <f>IF('Fixed Data'!$J$12=FALSE,H70+H82,H70)</f>
        <v>5.5630204681769149E-4</v>
      </c>
      <c r="I83" s="32">
        <f>IF('Fixed Data'!$J$12=FALSE,I70+I82,I70)</f>
        <v>5.7373752326605164E-4</v>
      </c>
      <c r="J83" s="32">
        <f>IF('Fixed Data'!$J$12=FALSE,J70+J82,J70)</f>
        <v>5.8950519406090812E-4</v>
      </c>
      <c r="K83" s="32">
        <f>IF('Fixed Data'!$J$12=FALSE,K70+K82,K70)</f>
        <v>6.2672163207276176E-4</v>
      </c>
      <c r="L83" s="32">
        <f>IF('Fixed Data'!$J$12=FALSE,L70+L82,L70)</f>
        <v>6.4374051019278923E-4</v>
      </c>
      <c r="M83" s="32">
        <f>IF('Fixed Data'!$J$12=FALSE,M70+M82,M70)</f>
        <v>6.5547219997396007E-4</v>
      </c>
      <c r="N83" s="32">
        <f>IF('Fixed Data'!$J$12=FALSE,N70+N82,N70)</f>
        <v>6.681898573248433E-4</v>
      </c>
      <c r="O83" s="32">
        <f>IF('Fixed Data'!$J$12=FALSE,O70+O82,O70)</f>
        <v>6.7593893528273229E-4</v>
      </c>
      <c r="P83" s="32">
        <f>IF('Fixed Data'!$J$12=FALSE,P70+P82,P70)</f>
        <v>6.8435537186447106E-4</v>
      </c>
      <c r="Q83" s="32">
        <f>IF('Fixed Data'!$J$12=FALSE,Q70+Q82,Q70)</f>
        <v>6.8812183799907799E-4</v>
      </c>
      <c r="R83" s="32">
        <f>IF('Fixed Data'!$J$12=FALSE,R70+R82,R70)</f>
        <v>6.9223705381167198E-4</v>
      </c>
      <c r="S83" s="32">
        <f>IF('Fixed Data'!$J$12=FALSE,S70+S82,S70)</f>
        <v>6.9202090812299749E-4</v>
      </c>
      <c r="T83" s="32">
        <f>IF('Fixed Data'!$J$12=FALSE,T70+T82,T70)</f>
        <v>6.9183490316644712E-4</v>
      </c>
      <c r="U83" s="32">
        <f>IF('Fixed Data'!$J$12=FALSE,U70+U82,U70)</f>
        <v>6.8763614565449046E-4</v>
      </c>
      <c r="V83" s="32">
        <f>IF('Fixed Data'!$J$12=FALSE,V70+V82,V70)</f>
        <v>6.8314891992879575E-4</v>
      </c>
      <c r="W83" s="32">
        <f>IF('Fixed Data'!$J$12=FALSE,W70+W82,W70)</f>
        <v>6.7496755059355713E-4</v>
      </c>
      <c r="X83" s="32">
        <f>IF('Fixed Data'!$J$12=FALSE,X70+X82,X70)</f>
        <v>6.6617910409871774E-4</v>
      </c>
      <c r="Y83" s="32">
        <f>IF('Fixed Data'!$J$12=FALSE,Y70+Y82,Y70)</f>
        <v>6.5401512294019739E-4</v>
      </c>
      <c r="Z83" s="32">
        <f>IF('Fixed Data'!$J$12=FALSE,Z70+Z82,Z70)</f>
        <v>6.4092545567621376E-4</v>
      </c>
      <c r="AA83" s="32">
        <f>IF('Fixed Data'!$J$12=FALSE,AA70+AA82,AA70)</f>
        <v>6.2477886269441145E-4</v>
      </c>
      <c r="AB83" s="32">
        <f>IF('Fixed Data'!$J$12=FALSE,AB70+AB82,AB70)</f>
        <v>6.0738797466128314E-4</v>
      </c>
      <c r="AC83" s="32">
        <f>IF('Fixed Data'!$J$12=FALSE,AC70+AC82,AC70)</f>
        <v>5.8725876985619898E-4</v>
      </c>
      <c r="AD83" s="32">
        <f>IF('Fixed Data'!$J$12=FALSE,AD70+AD82,AD70)</f>
        <v>5.6556666105392643E-4</v>
      </c>
      <c r="AE83" s="32">
        <f>IF('Fixed Data'!$J$12=FALSE,AE70+AE82,AE70)</f>
        <v>5.4145484442555945E-4</v>
      </c>
      <c r="AF83" s="32">
        <f>IF('Fixed Data'!$J$12=FALSE,AF70+AF82,AF70)</f>
        <v>5.4843754075091641E-4</v>
      </c>
      <c r="AG83" s="32">
        <f>IF('Fixed Data'!$J$12=FALSE,AG70+AG82,AG70)</f>
        <v>5.5542023707627348E-4</v>
      </c>
      <c r="AH83" s="32">
        <f>IF('Fixed Data'!$J$12=FALSE,AH70+AH82,AH70)</f>
        <v>5.6107681696624116E-4</v>
      </c>
      <c r="AI83" s="32">
        <f>IF('Fixed Data'!$J$12=FALSE,AI70+AI82,AI70)</f>
        <v>5.6805951329159813E-4</v>
      </c>
      <c r="AJ83" s="32">
        <f>IF('Fixed Data'!$J$12=FALSE,AJ70+AJ82,AJ70)</f>
        <v>5.7504220961695509E-4</v>
      </c>
      <c r="AK83" s="32">
        <f>IF('Fixed Data'!$J$12=FALSE,AK70+AK82,AK70)</f>
        <v>5.8183546073725656E-4</v>
      </c>
      <c r="AL83" s="32">
        <f>IF('Fixed Data'!$J$12=FALSE,AL70+AL82,AL70)</f>
        <v>5.8881815706261363E-4</v>
      </c>
      <c r="AM83" s="32">
        <f>IF('Fixed Data'!$J$12=FALSE,AM70+AM82,AM70)</f>
        <v>5.9447473695258121E-4</v>
      </c>
      <c r="AN83" s="32">
        <f>IF('Fixed Data'!$J$12=FALSE,AN70+AN82,AN70)</f>
        <v>6.0145743327793828E-4</v>
      </c>
      <c r="AO83" s="32">
        <f>IF('Fixed Data'!$J$12=FALSE,AO70+AO82,AO70)</f>
        <v>6.0825068439823975E-4</v>
      </c>
      <c r="AP83" s="32">
        <f>IF('Fixed Data'!$J$12=FALSE,AP70+AP82,AP70)</f>
        <v>6.1504393551854101E-4</v>
      </c>
      <c r="AQ83" s="32">
        <f>IF('Fixed Data'!$J$12=FALSE,AQ70+AQ82,AQ70)</f>
        <v>6.2183718663884249E-4</v>
      </c>
      <c r="AR83" s="32">
        <f>IF('Fixed Data'!$J$12=FALSE,AR70+AR82,AR70)</f>
        <v>6.2749376652881006E-4</v>
      </c>
      <c r="AS83" s="32">
        <f>IF('Fixed Data'!$J$12=FALSE,AS70+AS82,AS70)</f>
        <v>-2.2249214233872701E-4</v>
      </c>
      <c r="AT83" s="32">
        <f>IF('Fixed Data'!$J$12=FALSE,AT70+AT82,AT70)</f>
        <v>-2.1683556244875938E-4</v>
      </c>
      <c r="AU83" s="32">
        <f>IF('Fixed Data'!$J$12=FALSE,AU70+AU82,AU70)</f>
        <v>-2.1117898255879172E-4</v>
      </c>
      <c r="AV83" s="32">
        <f>IF('Fixed Data'!$J$12=FALSE,AV70+AV82,AV70)</f>
        <v>-2.0552240266882409E-4</v>
      </c>
      <c r="AW83" s="32">
        <f>IF('Fixed Data'!$J$12=FALSE,AW70+AW82,AW70)</f>
        <v>-1.9986582277885646E-4</v>
      </c>
      <c r="AX83" s="32">
        <f>IF('Fixed Data'!$J$12=FALSE,AX70+AX82,AX70)</f>
        <v>-1.9420924288888884E-4</v>
      </c>
      <c r="AY83" s="32">
        <f>IF('Fixed Data'!$J$12=FALSE,AY70+AY82,AY70)</f>
        <v>6.5707388458229512E-20</v>
      </c>
      <c r="AZ83" s="32">
        <f>IF('Fixed Data'!$J$12=FALSE,AZ70+AZ82,AZ70)</f>
        <v>6.5707388458229512E-20</v>
      </c>
      <c r="BA83" s="32">
        <f>IF('Fixed Data'!$J$12=FALSE,BA70+BA82,BA70)</f>
        <v>6.5707388458229512E-20</v>
      </c>
      <c r="BB83" s="32">
        <f>IF('Fixed Data'!$J$12=FALSE,BB70+BB82,BB70)</f>
        <v>6.5707388458229512E-20</v>
      </c>
      <c r="BC83" s="32">
        <f>IF('Fixed Data'!$J$12=FALSE,BC70+BC82,BC70)</f>
        <v>6.5707388458229512E-20</v>
      </c>
      <c r="BD83" s="32">
        <f>IF('Fixed Data'!$J$12=FALSE,BD70+BD82,BD70)</f>
        <v>6.5707388458229512E-20</v>
      </c>
      <c r="BE83" s="32">
        <f>IF('Fixed Data'!$J$12=FALSE,BE70+BE82,BE70)</f>
        <v>6.5707388458229512E-20</v>
      </c>
      <c r="BF83" s="32">
        <f>IF('Fixed Data'!$J$12=FALSE,BF70+BF82,BF70)</f>
        <v>6.5707388458229512E-20</v>
      </c>
      <c r="BG83" s="32">
        <f>IF('Fixed Data'!$J$12=FALSE,BG70+BG82,BG70)</f>
        <v>6.5707388458229512E-20</v>
      </c>
      <c r="BH83" s="32">
        <f>IF('Fixed Data'!$J$12=FALSE,BH70+BH82,BH70)</f>
        <v>6.5707388458229512E-20</v>
      </c>
      <c r="BI83" s="32">
        <f>IF('Fixed Data'!$J$12=FALSE,BI70+BI82,BI70)</f>
        <v>6.5707388458229512E-20</v>
      </c>
      <c r="BJ83" s="32">
        <f>IF('Fixed Data'!$J$12=FALSE,BJ70+BJ82,BJ70)</f>
        <v>6.5707388458229512E-20</v>
      </c>
      <c r="BK83" s="32">
        <f>IF('Fixed Data'!$J$12=FALSE,BK70+BK82,BK70)</f>
        <v>6.5707388458229512E-20</v>
      </c>
      <c r="BL83" s="32">
        <f>IF('Fixed Data'!$J$12=FALSE,BL70+BL82,BL70)</f>
        <v>6.5707388458229512E-20</v>
      </c>
    </row>
    <row r="84" spans="1:64" outlineLevel="1">
      <c r="B84" s="2" t="s">
        <v>395</v>
      </c>
      <c r="C84" s="12" t="s">
        <v>396</v>
      </c>
      <c r="D84" s="2" t="s">
        <v>226</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397</v>
      </c>
      <c r="C85" s="30" t="s">
        <v>398</v>
      </c>
      <c r="D85" s="29" t="s">
        <v>226</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399</v>
      </c>
      <c r="C86" s="10"/>
      <c r="D86" s="2" t="s">
        <v>197</v>
      </c>
      <c r="E86" s="33">
        <f>IF('Fixed Data'!$J$12=TRUE,(E83-SUM(E76:E77))*E84+SUM(E76:E77)*E85,E83*E84)</f>
        <v>-7.0207220303348714E-4</v>
      </c>
      <c r="F86" s="33">
        <f t="shared" ref="F86:BK86" si="10">F83*F84</f>
        <v>4.9896393909223242E-4</v>
      </c>
      <c r="G86" s="33">
        <f t="shared" si="10"/>
        <v>5.0148079508583897E-4</v>
      </c>
      <c r="H86" s="33">
        <f t="shared" si="10"/>
        <v>5.0175257327540756E-4</v>
      </c>
      <c r="I86" s="33">
        <f t="shared" si="10"/>
        <v>4.9997910538922957E-4</v>
      </c>
      <c r="J86" s="33">
        <f t="shared" si="10"/>
        <v>4.9634755512301164E-4</v>
      </c>
      <c r="K86" s="33">
        <f t="shared" si="10"/>
        <v>5.098384514927981E-4</v>
      </c>
      <c r="L86" s="33">
        <f t="shared" si="10"/>
        <v>5.0597422203752223E-4</v>
      </c>
      <c r="M86" s="33">
        <f t="shared" si="10"/>
        <v>4.9777316343871446E-4</v>
      </c>
      <c r="N86" s="33">
        <f t="shared" si="10"/>
        <v>4.9027159362219689E-4</v>
      </c>
      <c r="O86" s="33">
        <f t="shared" si="10"/>
        <v>4.7918582814088104E-4</v>
      </c>
      <c r="P86" s="33">
        <f t="shared" si="10"/>
        <v>4.6874627862615538E-4</v>
      </c>
      <c r="Q86" s="33">
        <f t="shared" si="10"/>
        <v>4.5538753957580751E-4</v>
      </c>
      <c r="R86" s="33">
        <f t="shared" si="10"/>
        <v>4.4261924702361125E-4</v>
      </c>
      <c r="S86" s="33">
        <f t="shared" si="10"/>
        <v>4.2751791552911441E-4</v>
      </c>
      <c r="T86" s="33">
        <f t="shared" si="10"/>
        <v>4.1294976333725264E-4</v>
      </c>
      <c r="U86" s="33">
        <f t="shared" si="10"/>
        <v>3.9656383030771533E-4</v>
      </c>
      <c r="V86" s="33">
        <f t="shared" si="10"/>
        <v>3.8065316010097442E-4</v>
      </c>
      <c r="W86" s="33">
        <f t="shared" si="10"/>
        <v>3.6337629969703319E-4</v>
      </c>
      <c r="X86" s="33">
        <f t="shared" si="10"/>
        <v>3.4651685181371451E-4</v>
      </c>
      <c r="Y86" s="33">
        <f t="shared" si="10"/>
        <v>3.2868568869212807E-4</v>
      </c>
      <c r="Z86" s="33">
        <f t="shared" si="10"/>
        <v>3.1121475216105114E-4</v>
      </c>
      <c r="AA86" s="33">
        <f t="shared" si="10"/>
        <v>2.9311539751614298E-4</v>
      </c>
      <c r="AB86" s="33">
        <f t="shared" si="10"/>
        <v>2.7532024292366438E-4</v>
      </c>
      <c r="AC86" s="33">
        <f t="shared" si="10"/>
        <v>2.5719416770059455E-4</v>
      </c>
      <c r="AD86" s="33">
        <f t="shared" si="10"/>
        <v>2.3931782985644922E-4</v>
      </c>
      <c r="AE86" s="33">
        <f t="shared" si="10"/>
        <v>2.2136713743413109E-4</v>
      </c>
      <c r="AF86" s="33">
        <f t="shared" si="10"/>
        <v>2.1663954273974849E-4</v>
      </c>
      <c r="AG86" s="33">
        <f t="shared" si="10"/>
        <v>2.1197854422474116E-4</v>
      </c>
      <c r="AH86" s="33">
        <f t="shared" si="10"/>
        <v>2.0689604105463995E-4</v>
      </c>
      <c r="AI86" s="33">
        <f t="shared" si="10"/>
        <v>2.0238734052304804E-4</v>
      </c>
      <c r="AJ86" s="33">
        <f t="shared" si="10"/>
        <v>1.9890788783647061E-4</v>
      </c>
      <c r="AK86" s="33">
        <f t="shared" si="10"/>
        <v>1.953958084489849E-4</v>
      </c>
      <c r="AL86" s="33">
        <f t="shared" si="10"/>
        <v>1.9198134312783046E-4</v>
      </c>
      <c r="AM86" s="33">
        <f t="shared" si="10"/>
        <v>1.8818023683411897E-4</v>
      </c>
      <c r="AN86" s="33">
        <f t="shared" si="10"/>
        <v>1.8484524334989188E-4</v>
      </c>
      <c r="AO86" s="33">
        <f t="shared" si="10"/>
        <v>1.8148835500347309E-4</v>
      </c>
      <c r="AP86" s="33">
        <f t="shared" si="10"/>
        <v>1.7817020261783636E-4</v>
      </c>
      <c r="AQ86" s="33">
        <f t="shared" si="10"/>
        <v>1.7489137749954748E-4</v>
      </c>
      <c r="AR86" s="33">
        <f t="shared" si="10"/>
        <v>1.7134202677711853E-4</v>
      </c>
      <c r="AS86" s="33">
        <f t="shared" si="10"/>
        <v>-5.8983689805632835E-5</v>
      </c>
      <c r="AT86" s="33">
        <f t="shared" si="10"/>
        <v>-5.5809810166593521E-5</v>
      </c>
      <c r="AU86" s="33">
        <f t="shared" si="10"/>
        <v>-5.2770778713874834E-5</v>
      </c>
      <c r="AV86" s="33">
        <f t="shared" si="10"/>
        <v>-4.9861432730689642E-5</v>
      </c>
      <c r="AW86" s="33">
        <f t="shared" si="10"/>
        <v>-4.7076795844420612E-5</v>
      </c>
      <c r="AX86" s="33">
        <f t="shared" si="10"/>
        <v>-4.4412071551340198E-5</v>
      </c>
      <c r="AY86" s="33">
        <f t="shared" si="10"/>
        <v>1.4588415272935115E-20</v>
      </c>
      <c r="AZ86" s="33">
        <f t="shared" si="10"/>
        <v>1.4163509973723411E-20</v>
      </c>
      <c r="BA86" s="33">
        <f t="shared" si="10"/>
        <v>1.3750980557013021E-20</v>
      </c>
      <c r="BB86" s="33">
        <f t="shared" si="10"/>
        <v>1.3350466560206816E-20</v>
      </c>
      <c r="BC86" s="33">
        <f t="shared" si="10"/>
        <v>1.2961618019618269E-20</v>
      </c>
      <c r="BD86" s="33">
        <f t="shared" si="10"/>
        <v>1.258409516467793E-20</v>
      </c>
      <c r="BE86" s="33">
        <f t="shared" si="10"/>
        <v>1.2217568121046535E-20</v>
      </c>
      <c r="BF86" s="33">
        <f t="shared" si="10"/>
        <v>1.1861716622375276E-20</v>
      </c>
      <c r="BG86" s="33">
        <f t="shared" si="10"/>
        <v>1.1516229730461433E-20</v>
      </c>
      <c r="BH86" s="33">
        <f t="shared" si="10"/>
        <v>1.118080556355479E-20</v>
      </c>
      <c r="BI86" s="33">
        <f t="shared" si="10"/>
        <v>1.0855151032577465E-20</v>
      </c>
      <c r="BJ86" s="33">
        <f t="shared" si="10"/>
        <v>1.0538981585026665E-20</v>
      </c>
      <c r="BK86" s="33">
        <f t="shared" si="10"/>
        <v>1.0232020956336568E-20</v>
      </c>
      <c r="BL86" s="33">
        <f>BL83*BL84</f>
        <v>9.9340009284821051E-21</v>
      </c>
    </row>
    <row r="87" spans="1:64">
      <c r="B87" s="10" t="s">
        <v>400</v>
      </c>
      <c r="C87" s="10"/>
      <c r="D87" s="10" t="s">
        <v>197</v>
      </c>
      <c r="E87" s="34">
        <f>+E86</f>
        <v>-7.0207220303348714E-4</v>
      </c>
      <c r="F87" s="34">
        <f t="shared" ref="F87:BK87" si="11">+E87+F86</f>
        <v>-2.0310826394125472E-4</v>
      </c>
      <c r="G87" s="34">
        <f t="shared" si="11"/>
        <v>2.9837253114458424E-4</v>
      </c>
      <c r="H87" s="34">
        <f t="shared" si="11"/>
        <v>8.0012510441999181E-4</v>
      </c>
      <c r="I87" s="34">
        <f t="shared" si="11"/>
        <v>1.3001042098092215E-3</v>
      </c>
      <c r="J87" s="34">
        <f t="shared" si="11"/>
        <v>1.7964517649322331E-3</v>
      </c>
      <c r="K87" s="34">
        <f t="shared" si="11"/>
        <v>2.3062902164250314E-3</v>
      </c>
      <c r="L87" s="34">
        <f t="shared" si="11"/>
        <v>2.8122644384625537E-3</v>
      </c>
      <c r="M87" s="34">
        <f t="shared" si="11"/>
        <v>3.310037601901268E-3</v>
      </c>
      <c r="N87" s="34">
        <f t="shared" si="11"/>
        <v>3.800309195523465E-3</v>
      </c>
      <c r="O87" s="34">
        <f t="shared" si="11"/>
        <v>4.279495023664346E-3</v>
      </c>
      <c r="P87" s="34">
        <f t="shared" si="11"/>
        <v>4.7482413022905011E-3</v>
      </c>
      <c r="Q87" s="34">
        <f t="shared" si="11"/>
        <v>5.2036288418663085E-3</v>
      </c>
      <c r="R87" s="34">
        <f t="shared" si="11"/>
        <v>5.6462480888899201E-3</v>
      </c>
      <c r="S87" s="34">
        <f t="shared" si="11"/>
        <v>6.0737660044190341E-3</v>
      </c>
      <c r="T87" s="34">
        <f t="shared" si="11"/>
        <v>6.486715767756287E-3</v>
      </c>
      <c r="U87" s="34">
        <f t="shared" si="11"/>
        <v>6.8832795980640019E-3</v>
      </c>
      <c r="V87" s="34">
        <f t="shared" si="11"/>
        <v>7.263932758164976E-3</v>
      </c>
      <c r="W87" s="34">
        <f t="shared" si="11"/>
        <v>7.6273090578620091E-3</v>
      </c>
      <c r="X87" s="34">
        <f t="shared" si="11"/>
        <v>7.973825909675724E-3</v>
      </c>
      <c r="Y87" s="34">
        <f t="shared" si="11"/>
        <v>8.3025115983678521E-3</v>
      </c>
      <c r="Z87" s="34">
        <f t="shared" si="11"/>
        <v>8.6137263505289031E-3</v>
      </c>
      <c r="AA87" s="34">
        <f t="shared" si="11"/>
        <v>8.9068417480450465E-3</v>
      </c>
      <c r="AB87" s="34">
        <f t="shared" si="11"/>
        <v>9.1821619909687111E-3</v>
      </c>
      <c r="AC87" s="34">
        <f t="shared" si="11"/>
        <v>9.4393561586693063E-3</v>
      </c>
      <c r="AD87" s="34">
        <f t="shared" si="11"/>
        <v>9.6786739885257548E-3</v>
      </c>
      <c r="AE87" s="34">
        <f t="shared" si="11"/>
        <v>9.9000411259598867E-3</v>
      </c>
      <c r="AF87" s="34">
        <f t="shared" si="11"/>
        <v>1.0116680668699635E-2</v>
      </c>
      <c r="AG87" s="34">
        <f t="shared" si="11"/>
        <v>1.0328659212924376E-2</v>
      </c>
      <c r="AH87" s="34">
        <f t="shared" si="11"/>
        <v>1.0535555253979017E-2</v>
      </c>
      <c r="AI87" s="34">
        <f t="shared" si="11"/>
        <v>1.0737942594502064E-2</v>
      </c>
      <c r="AJ87" s="34">
        <f t="shared" si="11"/>
        <v>1.0936850482338535E-2</v>
      </c>
      <c r="AK87" s="34">
        <f t="shared" si="11"/>
        <v>1.1132246290787519E-2</v>
      </c>
      <c r="AL87" s="34">
        <f t="shared" si="11"/>
        <v>1.132422763391535E-2</v>
      </c>
      <c r="AM87" s="34">
        <f t="shared" si="11"/>
        <v>1.151240787074947E-2</v>
      </c>
      <c r="AN87" s="34">
        <f t="shared" si="11"/>
        <v>1.1697253114099361E-2</v>
      </c>
      <c r="AO87" s="34">
        <f t="shared" si="11"/>
        <v>1.1878741469102835E-2</v>
      </c>
      <c r="AP87" s="34">
        <f t="shared" si="11"/>
        <v>1.205691167172067E-2</v>
      </c>
      <c r="AQ87" s="34">
        <f t="shared" si="11"/>
        <v>1.2231803049220218E-2</v>
      </c>
      <c r="AR87" s="34">
        <f t="shared" si="11"/>
        <v>1.2403145075997336E-2</v>
      </c>
      <c r="AS87" s="34">
        <f t="shared" si="11"/>
        <v>1.2344161386191703E-2</v>
      </c>
      <c r="AT87" s="34">
        <f t="shared" si="11"/>
        <v>1.2288351576025109E-2</v>
      </c>
      <c r="AU87" s="34">
        <f t="shared" si="11"/>
        <v>1.2235580797311234E-2</v>
      </c>
      <c r="AV87" s="34">
        <f t="shared" si="11"/>
        <v>1.2185719364580544E-2</v>
      </c>
      <c r="AW87" s="34">
        <f t="shared" si="11"/>
        <v>1.2138642568736124E-2</v>
      </c>
      <c r="AX87" s="34">
        <f t="shared" si="11"/>
        <v>1.2094230497184784E-2</v>
      </c>
      <c r="AY87" s="34">
        <f t="shared" si="11"/>
        <v>1.2094230497184784E-2</v>
      </c>
      <c r="AZ87" s="34">
        <f t="shared" si="11"/>
        <v>1.2094230497184784E-2</v>
      </c>
      <c r="BA87" s="34">
        <f t="shared" si="11"/>
        <v>1.2094230497184784E-2</v>
      </c>
      <c r="BB87" s="34">
        <f t="shared" si="11"/>
        <v>1.2094230497184784E-2</v>
      </c>
      <c r="BC87" s="34">
        <f t="shared" si="11"/>
        <v>1.2094230497184784E-2</v>
      </c>
      <c r="BD87" s="34">
        <f t="shared" si="11"/>
        <v>1.2094230497184784E-2</v>
      </c>
      <c r="BE87" s="34">
        <f t="shared" si="11"/>
        <v>1.2094230497184784E-2</v>
      </c>
      <c r="BF87" s="34">
        <f t="shared" si="11"/>
        <v>1.2094230497184784E-2</v>
      </c>
      <c r="BG87" s="34">
        <f t="shared" si="11"/>
        <v>1.2094230497184784E-2</v>
      </c>
      <c r="BH87" s="34">
        <f t="shared" si="11"/>
        <v>1.2094230497184784E-2</v>
      </c>
      <c r="BI87" s="34">
        <f t="shared" si="11"/>
        <v>1.2094230497184784E-2</v>
      </c>
      <c r="BJ87" s="34">
        <f t="shared" si="11"/>
        <v>1.2094230497184784E-2</v>
      </c>
      <c r="BK87" s="34">
        <f t="shared" si="11"/>
        <v>1.2094230497184784E-2</v>
      </c>
      <c r="BL87" s="34">
        <f>+BK87+BL86</f>
        <v>1.2094230497184784E-2</v>
      </c>
    </row>
    <row r="88" spans="1:64">
      <c r="AG88" s="2"/>
      <c r="AL88" s="2"/>
      <c r="AQ88" s="2"/>
      <c r="AV88" s="2"/>
      <c r="AZ88" s="2"/>
      <c r="BE88" s="2"/>
      <c r="BJ88" s="2"/>
    </row>
    <row r="89" spans="1:64">
      <c r="AG89" s="2"/>
      <c r="AL89" s="2"/>
      <c r="AQ89" s="2"/>
      <c r="AV89" s="2"/>
      <c r="AZ89" s="2"/>
      <c r="BE89" s="2"/>
      <c r="BJ89" s="2"/>
    </row>
    <row r="90" spans="1:64">
      <c r="A90" s="59"/>
      <c r="B90" s="58" t="s">
        <v>214</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401</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402</v>
      </c>
      <c r="B92" s="2" t="s">
        <v>403</v>
      </c>
      <c r="D92" s="2" t="s">
        <v>217</v>
      </c>
      <c r="E92" s="23">
        <f>Workings!$C$26</f>
        <v>13.832183328905698</v>
      </c>
      <c r="F92" s="23">
        <f>Workings!$C$26</f>
        <v>13.832183328905698</v>
      </c>
      <c r="G92" s="23">
        <f>Workings!$C$26</f>
        <v>13.832183328905698</v>
      </c>
      <c r="H92" s="23">
        <f>Workings!$C$26</f>
        <v>13.832183328905698</v>
      </c>
      <c r="I92" s="23">
        <f>Workings!$C$26</f>
        <v>13.832183328905698</v>
      </c>
      <c r="J92" s="23">
        <f>Workings!$C$26</f>
        <v>13.832183328905698</v>
      </c>
      <c r="K92" s="23">
        <f>Workings!$C$26</f>
        <v>13.832183328905698</v>
      </c>
      <c r="L92" s="23">
        <f>Workings!$C$26</f>
        <v>13.832183328905698</v>
      </c>
      <c r="M92" s="23">
        <f>Workings!$C$26</f>
        <v>13.832183328905698</v>
      </c>
      <c r="N92" s="23">
        <f>Workings!$C$26</f>
        <v>13.832183328905698</v>
      </c>
      <c r="O92" s="23">
        <f>Workings!$C$26</f>
        <v>13.832183328905698</v>
      </c>
      <c r="P92" s="23">
        <f>Workings!$C$26</f>
        <v>13.832183328905698</v>
      </c>
      <c r="Q92" s="23">
        <f>Workings!$C$26</f>
        <v>13.832183328905698</v>
      </c>
      <c r="R92" s="23">
        <f>Workings!$C$26</f>
        <v>13.832183328905698</v>
      </c>
      <c r="S92" s="23">
        <f>Workings!$C$26</f>
        <v>13.832183328905698</v>
      </c>
      <c r="T92" s="23">
        <f>Workings!$C$26</f>
        <v>13.832183328905698</v>
      </c>
      <c r="U92" s="23">
        <f>Workings!$C$26</f>
        <v>13.832183328905698</v>
      </c>
      <c r="V92" s="23">
        <f>Workings!$C$26</f>
        <v>13.832183328905698</v>
      </c>
      <c r="W92" s="23">
        <f>Workings!$C$26</f>
        <v>13.832183328905698</v>
      </c>
      <c r="X92" s="23">
        <f>Workings!$C$26</f>
        <v>13.832183328905698</v>
      </c>
      <c r="Y92" s="23">
        <f>Workings!$C$26</f>
        <v>13.832183328905698</v>
      </c>
      <c r="Z92" s="23">
        <f>Workings!$C$26</f>
        <v>13.832183328905698</v>
      </c>
      <c r="AA92" s="23">
        <f>Workings!$C$26</f>
        <v>13.832183328905698</v>
      </c>
      <c r="AB92" s="23">
        <f>Workings!$C$26</f>
        <v>13.832183328905698</v>
      </c>
      <c r="AC92" s="23">
        <f>Workings!$C$26</f>
        <v>13.832183328905698</v>
      </c>
      <c r="AD92" s="23">
        <f>Workings!$C$26</f>
        <v>13.832183328905698</v>
      </c>
      <c r="AE92" s="23">
        <f>Workings!$C$26</f>
        <v>13.832183328905698</v>
      </c>
      <c r="AF92" s="23">
        <f>Workings!$C$26</f>
        <v>13.832183328905698</v>
      </c>
      <c r="AG92" s="23">
        <f>Workings!$C$26</f>
        <v>13.832183328905698</v>
      </c>
      <c r="AH92" s="23">
        <f>Workings!$C$26</f>
        <v>13.832183328905698</v>
      </c>
      <c r="AI92" s="23">
        <f>Workings!$C$26</f>
        <v>13.832183328905698</v>
      </c>
      <c r="AJ92" s="23">
        <f>Workings!$C$26</f>
        <v>13.832183328905698</v>
      </c>
      <c r="AK92" s="23">
        <f>Workings!$C$26</f>
        <v>13.832183328905698</v>
      </c>
      <c r="AL92" s="23">
        <f>Workings!$C$26</f>
        <v>13.832183328905698</v>
      </c>
      <c r="AM92" s="23">
        <f>Workings!$C$26</f>
        <v>13.832183328905698</v>
      </c>
      <c r="AN92" s="23">
        <f>Workings!$C$26</f>
        <v>13.832183328905698</v>
      </c>
      <c r="AO92" s="23">
        <f>Workings!$C$26</f>
        <v>13.832183328905698</v>
      </c>
      <c r="AP92" s="23">
        <f>Workings!$C$26</f>
        <v>13.832183328905698</v>
      </c>
      <c r="AQ92" s="23">
        <f>Workings!$C$26</f>
        <v>13.832183328905698</v>
      </c>
      <c r="AR92" s="23">
        <f>Workings!$C$26</f>
        <v>13.832183328905698</v>
      </c>
      <c r="AS92" s="23"/>
      <c r="AT92" s="23"/>
      <c r="AU92" s="23"/>
      <c r="AV92" s="23"/>
      <c r="AW92" s="23"/>
      <c r="AX92" s="23"/>
      <c r="AY92" s="23"/>
      <c r="AZ92" s="23"/>
      <c r="BA92" s="23"/>
      <c r="BB92" s="23"/>
      <c r="BC92" s="23"/>
      <c r="BD92" s="23"/>
      <c r="BE92" s="23"/>
      <c r="BF92" s="23"/>
      <c r="BG92" s="23"/>
      <c r="BH92" s="23"/>
      <c r="BI92" s="23"/>
      <c r="BJ92" s="23"/>
      <c r="BK92" s="23"/>
      <c r="BL92" s="23"/>
    </row>
    <row r="93" spans="1:64">
      <c r="A93" s="257"/>
      <c r="B93" s="2" t="s">
        <v>404</v>
      </c>
      <c r="D93" s="2" t="s">
        <v>219</v>
      </c>
      <c r="E93" s="20">
        <f>E92*'Fixed Data'!H$22</f>
        <v>3.1625074032210252</v>
      </c>
      <c r="F93" s="20">
        <f>F92*'Fixed Data'!I$22</f>
        <v>3.0461925736082578</v>
      </c>
      <c r="G93" s="20">
        <f>G92*'Fixed Data'!J$22</f>
        <v>2.9298777439954899</v>
      </c>
      <c r="H93" s="20">
        <f>H92*'Fixed Data'!K$22</f>
        <v>2.8135629143827217</v>
      </c>
      <c r="I93" s="20">
        <f>I92*'Fixed Data'!L$22</f>
        <v>2.6972480847699543</v>
      </c>
      <c r="J93" s="20">
        <f>J92*'Fixed Data'!M$22</f>
        <v>2.580933255157186</v>
      </c>
      <c r="K93" s="20">
        <f>K92*'Fixed Data'!N$22</f>
        <v>2.4646184255444181</v>
      </c>
      <c r="L93" s="20">
        <f>L92*'Fixed Data'!O$22</f>
        <v>2.3483035959316503</v>
      </c>
      <c r="M93" s="20">
        <f>M92*'Fixed Data'!P$22</f>
        <v>2.2319887663188824</v>
      </c>
      <c r="N93" s="20">
        <f>N92*'Fixed Data'!Q$22</f>
        <v>2.1156739367061146</v>
      </c>
      <c r="O93" s="20">
        <f>O92*'Fixed Data'!R$22</f>
        <v>1.9993591070933465</v>
      </c>
      <c r="P93" s="20">
        <f>P92*'Fixed Data'!S$22</f>
        <v>1.8830442774805789</v>
      </c>
      <c r="Q93" s="20">
        <f>Q92*'Fixed Data'!T$22</f>
        <v>1.7667294478678108</v>
      </c>
      <c r="R93" s="20">
        <f>R92*'Fixed Data'!U$22</f>
        <v>1.6504146182550428</v>
      </c>
      <c r="S93" s="20">
        <f>S92*'Fixed Data'!V$22</f>
        <v>1.5340997886422749</v>
      </c>
      <c r="T93" s="20">
        <f>T92*'Fixed Data'!W$22</f>
        <v>1.4177849590295069</v>
      </c>
      <c r="U93" s="20">
        <f>U92*'Fixed Data'!X$22</f>
        <v>1.3014701294167392</v>
      </c>
      <c r="V93" s="20">
        <f>V92*'Fixed Data'!Y$22</f>
        <v>1.1851552998039714</v>
      </c>
      <c r="W93" s="20">
        <f>W92*'Fixed Data'!Z$22</f>
        <v>1.0688404701912033</v>
      </c>
      <c r="X93" s="20">
        <f>X92*'Fixed Data'!AA$22</f>
        <v>0.95252564057843547</v>
      </c>
      <c r="Y93" s="20">
        <f>Y92*'Fixed Data'!AB$22</f>
        <v>0.83621081096566752</v>
      </c>
      <c r="Z93" s="20">
        <f>Z92*'Fixed Data'!AC$22</f>
        <v>0.71989598135289945</v>
      </c>
      <c r="AA93" s="20">
        <f>AA92*'Fixed Data'!AD$22</f>
        <v>0.60358115174013149</v>
      </c>
      <c r="AB93" s="20">
        <f>AB92*'Fixed Data'!AE$22</f>
        <v>0.48726632212736343</v>
      </c>
      <c r="AC93" s="20">
        <f>AC92*'Fixed Data'!AF$22</f>
        <v>0.37095149251459542</v>
      </c>
      <c r="AD93" s="20">
        <f>AD92*'Fixed Data'!AG$22</f>
        <v>0.2546366629018274</v>
      </c>
      <c r="AE93" s="20">
        <f>AE92*'Fixed Data'!AH$22</f>
        <v>0.13832183328905698</v>
      </c>
      <c r="AF93" s="20">
        <f>AF92*'Fixed Data'!AI$22</f>
        <v>0.13832183328905698</v>
      </c>
      <c r="AG93" s="20">
        <f>AG92*'Fixed Data'!AJ$22</f>
        <v>0.13832183328905698</v>
      </c>
      <c r="AH93" s="20">
        <f>AH92*'Fixed Data'!AK$22</f>
        <v>0.13832183328905698</v>
      </c>
      <c r="AI93" s="20">
        <f>AI92*'Fixed Data'!AL$22</f>
        <v>0.13832183328905698</v>
      </c>
      <c r="AJ93" s="20">
        <f>AJ92*'Fixed Data'!AM$22</f>
        <v>0.13832183328905698</v>
      </c>
      <c r="AK93" s="20">
        <f>AK92*'Fixed Data'!AN$22</f>
        <v>0.13832183328905698</v>
      </c>
      <c r="AL93" s="20">
        <f>AL92*'Fixed Data'!AO$22</f>
        <v>0.13832183328905698</v>
      </c>
      <c r="AM93" s="20">
        <f>AM92*'Fixed Data'!AP$22</f>
        <v>0.13832183328905698</v>
      </c>
      <c r="AN93" s="20">
        <f>AN92*'Fixed Data'!AQ$22</f>
        <v>0.13832183328905698</v>
      </c>
      <c r="AO93" s="20">
        <f>AO92*'Fixed Data'!AR$22</f>
        <v>0.13832183328905698</v>
      </c>
      <c r="AP93" s="20">
        <f>AP92*'Fixed Data'!AS$22</f>
        <v>0.13832183328905698</v>
      </c>
      <c r="AQ93" s="20">
        <f>AQ92*'Fixed Data'!AT$22</f>
        <v>0.13832183328905698</v>
      </c>
      <c r="AR93" s="20">
        <f>AR92*'Fixed Data'!AU$22</f>
        <v>0.13832183328905698</v>
      </c>
      <c r="AS93" s="20">
        <f>AS92*'Fixed Data'!AV$22</f>
        <v>0</v>
      </c>
      <c r="AT93" s="20">
        <f>AT92*'Fixed Data'!AW$22</f>
        <v>0</v>
      </c>
      <c r="AU93" s="20">
        <f>AU92*'Fixed Data'!AX$22</f>
        <v>0</v>
      </c>
      <c r="AV93" s="20">
        <f>AV92*'Fixed Data'!AY$22</f>
        <v>0</v>
      </c>
      <c r="AW93" s="20">
        <f>AW92*'Fixed Data'!AZ$22</f>
        <v>0</v>
      </c>
      <c r="AX93" s="20">
        <f>AX92*'Fixed Data'!BA$22</f>
        <v>0</v>
      </c>
      <c r="AY93" s="20">
        <f>AY92*'Fixed Data'!BB$22</f>
        <v>0</v>
      </c>
      <c r="AZ93" s="20">
        <f>AZ92*'Fixed Data'!BC$22</f>
        <v>0</v>
      </c>
      <c r="BA93" s="20">
        <f>BA92*'Fixed Data'!BD$22</f>
        <v>0</v>
      </c>
      <c r="BB93" s="20">
        <f>BB92*'Fixed Data'!BE$22</f>
        <v>0</v>
      </c>
      <c r="BC93" s="20">
        <f>BC92*'Fixed Data'!BF$22</f>
        <v>0</v>
      </c>
      <c r="BD93" s="20">
        <f>BD92*'Fixed Data'!BG$22</f>
        <v>0</v>
      </c>
      <c r="BE93" s="20">
        <f>BE92*'Fixed Data'!BH$22</f>
        <v>0</v>
      </c>
      <c r="BF93" s="20">
        <f>BF92*'Fixed Data'!BI$22</f>
        <v>0</v>
      </c>
      <c r="BG93" s="20">
        <f>BG92*'Fixed Data'!BJ$22</f>
        <v>0</v>
      </c>
      <c r="BH93" s="20">
        <f>BH92*'Fixed Data'!BK$22</f>
        <v>0</v>
      </c>
      <c r="BI93" s="20">
        <f>BI92*'Fixed Data'!BL$22</f>
        <v>0</v>
      </c>
      <c r="BJ93" s="20">
        <f>BJ92*'Fixed Data'!BM$22</f>
        <v>0</v>
      </c>
      <c r="BK93" s="20">
        <f>BK92*'Fixed Data'!BN$22</f>
        <v>0</v>
      </c>
      <c r="BL93" s="20">
        <f>BL92*'Fixed Data'!BO$22</f>
        <v>0</v>
      </c>
    </row>
    <row r="94" spans="1:64" ht="12.75" customHeight="1">
      <c r="A94" s="257"/>
      <c r="B94" s="2" t="s">
        <v>405</v>
      </c>
      <c r="D94" s="2" t="s">
        <v>221</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406</v>
      </c>
      <c r="D95" s="2" t="s">
        <v>223</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407</v>
      </c>
      <c r="D96" s="2" t="s">
        <v>219</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408</v>
      </c>
      <c r="D97" s="2" t="s">
        <v>226</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409</v>
      </c>
      <c r="D98" s="2" t="s">
        <v>226</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410</v>
      </c>
      <c r="D99" s="2" t="s">
        <v>229</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230</v>
      </c>
      <c r="C101" s="138"/>
      <c r="D101" s="138" t="s">
        <v>197</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231</v>
      </c>
    </row>
    <row r="110" spans="1:64">
      <c r="B110" s="44" t="s">
        <v>232</v>
      </c>
    </row>
    <row r="111" spans="1:64">
      <c r="B111" s="2" t="s">
        <v>233</v>
      </c>
    </row>
    <row r="112" spans="1:64">
      <c r="B112" s="2" t="s">
        <v>411</v>
      </c>
    </row>
    <row r="113" spans="1:3" ht="17.100000000000001">
      <c r="A113" s="46">
        <v>2</v>
      </c>
      <c r="B113" s="44" t="s">
        <v>235</v>
      </c>
    </row>
    <row r="114" spans="1:3">
      <c r="C114" s="10"/>
    </row>
    <row r="179" spans="2:2">
      <c r="B179" s="247" t="s">
        <v>199</v>
      </c>
    </row>
    <row r="180" spans="2:2">
      <c r="B180" s="247" t="s">
        <v>198</v>
      </c>
    </row>
    <row r="181" spans="2:2">
      <c r="B181" s="247" t="s">
        <v>236</v>
      </c>
    </row>
    <row r="182" spans="2:2">
      <c r="B182" s="247" t="s">
        <v>237</v>
      </c>
    </row>
    <row r="183" spans="2:2">
      <c r="B183" s="247" t="s">
        <v>238</v>
      </c>
    </row>
    <row r="184" spans="2:2">
      <c r="B184" s="247" t="s">
        <v>239</v>
      </c>
    </row>
    <row r="185" spans="2:2">
      <c r="B185" s="247" t="s">
        <v>240</v>
      </c>
    </row>
    <row r="186" spans="2:2">
      <c r="B186" s="247" t="s">
        <v>241</v>
      </c>
    </row>
    <row r="187" spans="2:2">
      <c r="B187" s="247" t="s">
        <v>242</v>
      </c>
    </row>
    <row r="188" spans="2:2">
      <c r="B188" s="247" t="s">
        <v>243</v>
      </c>
    </row>
    <row r="189" spans="2:2">
      <c r="B189" s="247" t="s">
        <v>244</v>
      </c>
    </row>
    <row r="190" spans="2:2">
      <c r="B190" s="247" t="s">
        <v>245</v>
      </c>
    </row>
    <row r="191" spans="2:2">
      <c r="B191" s="247" t="s">
        <v>246</v>
      </c>
    </row>
    <row r="192" spans="2:2">
      <c r="B192" s="247" t="s">
        <v>247</v>
      </c>
    </row>
    <row r="193" spans="2:2">
      <c r="B193" s="247" t="s">
        <v>248</v>
      </c>
    </row>
    <row r="194" spans="2:2">
      <c r="B194" s="247" t="s">
        <v>249</v>
      </c>
    </row>
    <row r="195" spans="2:2">
      <c r="B195" s="247" t="s">
        <v>250</v>
      </c>
    </row>
    <row r="196" spans="2:2">
      <c r="B196" s="247" t="s">
        <v>251</v>
      </c>
    </row>
    <row r="197" spans="2:2">
      <c r="B197" s="247" t="s">
        <v>252</v>
      </c>
    </row>
    <row r="198" spans="2:2">
      <c r="B198" s="247" t="s">
        <v>253</v>
      </c>
    </row>
    <row r="199" spans="2:2">
      <c r="B199" s="247" t="s">
        <v>254</v>
      </c>
    </row>
    <row r="200" spans="2:2">
      <c r="B200" s="247" t="s">
        <v>255</v>
      </c>
    </row>
    <row r="201" spans="2:2">
      <c r="B201" s="247" t="s">
        <v>256</v>
      </c>
    </row>
    <row r="202" spans="2:2">
      <c r="B202" s="247" t="s">
        <v>257</v>
      </c>
    </row>
    <row r="203" spans="2:2">
      <c r="B203" s="247" t="s">
        <v>258</v>
      </c>
    </row>
    <row r="204" spans="2:2">
      <c r="B204" s="247" t="s">
        <v>259</v>
      </c>
    </row>
    <row r="205" spans="2:2">
      <c r="B205" s="247" t="s">
        <v>260</v>
      </c>
    </row>
    <row r="206" spans="2:2">
      <c r="B206" s="247" t="s">
        <v>261</v>
      </c>
    </row>
    <row r="207" spans="2:2">
      <c r="B207" s="247" t="s">
        <v>195</v>
      </c>
    </row>
    <row r="208" spans="2:2">
      <c r="B208" s="247" t="s">
        <v>262</v>
      </c>
    </row>
    <row r="209" spans="2:2">
      <c r="B209" s="247" t="s">
        <v>263</v>
      </c>
    </row>
    <row r="210" spans="2:2">
      <c r="B210" s="247" t="s">
        <v>264</v>
      </c>
    </row>
    <row r="211" spans="2:2">
      <c r="B211" s="247" t="s">
        <v>265</v>
      </c>
    </row>
    <row r="212" spans="2:2">
      <c r="B212" s="247" t="s">
        <v>202</v>
      </c>
    </row>
    <row r="213" spans="2:2">
      <c r="B213" s="247" t="s">
        <v>266</v>
      </c>
    </row>
    <row r="214" spans="2:2">
      <c r="B214" s="247" t="s">
        <v>267</v>
      </c>
    </row>
    <row r="215" spans="2:2">
      <c r="B215" s="247" t="s">
        <v>268</v>
      </c>
    </row>
    <row r="216" spans="2:2">
      <c r="B216" s="247" t="s">
        <v>269</v>
      </c>
    </row>
    <row r="217" spans="2:2">
      <c r="B217" s="247" t="s">
        <v>270</v>
      </c>
    </row>
    <row r="218" spans="2:2">
      <c r="B218" s="247" t="s">
        <v>271</v>
      </c>
    </row>
    <row r="219" spans="2:2">
      <c r="B219" s="247" t="s">
        <v>272</v>
      </c>
    </row>
    <row r="220" spans="2:2">
      <c r="B220" s="247" t="s">
        <v>273</v>
      </c>
    </row>
    <row r="221" spans="2:2">
      <c r="B221" s="247" t="s">
        <v>274</v>
      </c>
    </row>
    <row r="222" spans="2:2">
      <c r="B222" s="247" t="s">
        <v>275</v>
      </c>
    </row>
    <row r="223" spans="2:2">
      <c r="B223" s="247" t="s">
        <v>276</v>
      </c>
    </row>
    <row r="224" spans="2:2">
      <c r="B224" s="247" t="s">
        <v>277</v>
      </c>
    </row>
    <row r="225" spans="2:2">
      <c r="B225" s="247" t="s">
        <v>278</v>
      </c>
    </row>
    <row r="226" spans="2:2">
      <c r="B226" s="247" t="s">
        <v>279</v>
      </c>
    </row>
    <row r="227" spans="2:2">
      <c r="B227" s="247" t="s">
        <v>280</v>
      </c>
    </row>
    <row r="228" spans="2:2">
      <c r="B228" s="247" t="s">
        <v>281</v>
      </c>
    </row>
    <row r="229" spans="2:2">
      <c r="B229" s="247" t="s">
        <v>282</v>
      </c>
    </row>
    <row r="230" spans="2:2">
      <c r="B230" s="247" t="s">
        <v>283</v>
      </c>
    </row>
    <row r="231" spans="2:2">
      <c r="B231" s="247" t="s">
        <v>285</v>
      </c>
    </row>
    <row r="232" spans="2:2">
      <c r="B232" s="247" t="s">
        <v>412</v>
      </c>
    </row>
    <row r="233" spans="2:2">
      <c r="B233" s="247" t="s">
        <v>286</v>
      </c>
    </row>
    <row r="234" spans="2:2">
      <c r="B234" s="247" t="s">
        <v>287</v>
      </c>
    </row>
    <row r="235" spans="2:2">
      <c r="B235" s="247" t="s">
        <v>288</v>
      </c>
    </row>
    <row r="236" spans="2:2">
      <c r="B236" s="247" t="s">
        <v>289</v>
      </c>
    </row>
    <row r="237" spans="2:2">
      <c r="B237" s="247" t="s">
        <v>290</v>
      </c>
    </row>
    <row r="238" spans="2:2">
      <c r="B238" s="247" t="s">
        <v>291</v>
      </c>
    </row>
    <row r="239" spans="2:2">
      <c r="B239" s="247" t="s">
        <v>292</v>
      </c>
    </row>
    <row r="240" spans="2:2">
      <c r="B240" s="247" t="s">
        <v>293</v>
      </c>
    </row>
    <row r="241" spans="2:2">
      <c r="B241" s="247" t="s">
        <v>294</v>
      </c>
    </row>
    <row r="242" spans="2:2">
      <c r="B242" s="247" t="s">
        <v>295</v>
      </c>
    </row>
    <row r="243" spans="2:2">
      <c r="B243" s="247" t="s">
        <v>296</v>
      </c>
    </row>
    <row r="244" spans="2:2">
      <c r="B244" s="247" t="s">
        <v>297</v>
      </c>
    </row>
    <row r="245" spans="2:2">
      <c r="B245" s="247" t="s">
        <v>298</v>
      </c>
    </row>
    <row r="246" spans="2:2">
      <c r="B246" s="247" t="s">
        <v>299</v>
      </c>
    </row>
    <row r="247" spans="2:2">
      <c r="B247" s="247" t="s">
        <v>300</v>
      </c>
    </row>
    <row r="248" spans="2:2">
      <c r="B248" s="247" t="s">
        <v>301</v>
      </c>
    </row>
    <row r="249" spans="2:2">
      <c r="B249" s="247" t="s">
        <v>302</v>
      </c>
    </row>
    <row r="250" spans="2:2">
      <c r="B250" s="247" t="s">
        <v>303</v>
      </c>
    </row>
    <row r="251" spans="2:2">
      <c r="B251" s="247" t="s">
        <v>304</v>
      </c>
    </row>
    <row r="255" spans="2:2">
      <c r="B255" s="241"/>
    </row>
    <row r="258" spans="2:2">
      <c r="B258" s="24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18:B22 B26:B29" xr:uid="{60AADB49-838D-4BC6-A345-2A7B829D131D}">
      <formula1>$B$179:$B$258</formula1>
    </dataValidation>
    <dataValidation type="list" allowBlank="1" showInputMessage="1" showErrorMessage="1" sqref="B24:B25" xr:uid="{DF52A7B0-158A-4A7A-A7F4-CCEDA6E9036F}">
      <formula1>$B$179:$B$179</formula1>
    </dataValidation>
  </dataValidations>
  <hyperlinks>
    <hyperlink ref="B110" r:id="rId1" xr:uid="{16BD4DE3-AC5B-4BBB-B3D5-558C17C442BE}"/>
    <hyperlink ref="B113" r:id="rId2" xr:uid="{24A68DD7-5AC1-4C2F-8863-61DC75135D28}"/>
  </hyperlinks>
  <pageMargins left="0.7" right="0.7" top="0.75" bottom="0.75" header="0.3" footer="0.3"/>
  <pageSetup paperSize="9" orientation="portrait" r:id="rId3"/>
  <headerFooter>
    <oddHeader>&amp;C&amp;G</oddHeader>
  </headerFooter>
  <legacyDrawing r:id="rId4"/>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3DC0-5392-4E84-A2BD-2332204EBE0F}">
  <dimension ref="A1:BL258"/>
  <sheetViews>
    <sheetView zoomScale="80" zoomScaleNormal="80" workbookViewId="0">
      <selection activeCell="E25" sqref="E25"/>
    </sheetView>
  </sheetViews>
  <sheetFormatPr defaultColWidth="9.140625" defaultRowHeight="15.95" outlineLevelRow="1"/>
  <cols>
    <col min="1" max="1" width="11.140625" style="2" customWidth="1"/>
    <col min="2" max="2" width="37" style="2" customWidth="1"/>
    <col min="3" max="3" width="35.5703125" style="2" bestFit="1"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307</v>
      </c>
      <c r="C6" s="3"/>
      <c r="D6" s="3"/>
      <c r="E6" s="3"/>
      <c r="F6" s="3"/>
      <c r="G6" s="3"/>
      <c r="H6" s="3"/>
      <c r="I6" s="3"/>
      <c r="J6" s="3"/>
    </row>
    <row r="7" spans="1:64" ht="16.5" thickBot="1"/>
    <row r="8" spans="1:64" ht="32.1">
      <c r="B8" s="25" t="s">
        <v>308</v>
      </c>
      <c r="C8" s="26" t="s">
        <v>309</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2.4416339085978379E-3</v>
      </c>
      <c r="E9" s="47"/>
      <c r="H9" s="7"/>
      <c r="T9" s="11"/>
    </row>
    <row r="10" spans="1:64">
      <c r="B10" s="27">
        <v>20</v>
      </c>
      <c r="C10" s="24">
        <f>X87</f>
        <v>6.9697612635661868E-3</v>
      </c>
    </row>
    <row r="11" spans="1:64">
      <c r="B11" s="27">
        <v>30</v>
      </c>
      <c r="C11" s="24">
        <f>AH87</f>
        <v>9.7676762782811389E-3</v>
      </c>
    </row>
    <row r="12" spans="1:64">
      <c r="B12" s="27">
        <v>45</v>
      </c>
      <c r="C12" s="24">
        <f>AW87</f>
        <v>1.1387558248096346E-2</v>
      </c>
    </row>
    <row r="13" spans="1:64">
      <c r="B13" s="153">
        <v>48</v>
      </c>
      <c r="C13" s="24">
        <f>BL87</f>
        <v>1.1298436461355591E-2</v>
      </c>
    </row>
    <row r="14" spans="1:64">
      <c r="B14" s="28"/>
      <c r="C14" s="24"/>
    </row>
    <row r="15" spans="1:64" ht="17.100000000000001" thickBot="1">
      <c r="B15" s="161" t="s">
        <v>310</v>
      </c>
      <c r="C15" s="155">
        <v>2024</v>
      </c>
      <c r="E15" s="4" t="s">
        <v>180</v>
      </c>
      <c r="F15" s="5"/>
      <c r="G15" s="5"/>
      <c r="H15" s="5"/>
      <c r="I15" s="5"/>
      <c r="J15" s="4" t="s">
        <v>181</v>
      </c>
      <c r="K15" s="5"/>
      <c r="L15" s="5"/>
      <c r="M15" s="5"/>
      <c r="N15" s="5"/>
      <c r="O15" s="4" t="s">
        <v>182</v>
      </c>
      <c r="P15" s="5"/>
      <c r="Q15" s="5"/>
      <c r="R15" s="5"/>
      <c r="S15" s="5"/>
      <c r="T15" s="4" t="s">
        <v>183</v>
      </c>
      <c r="U15" s="5"/>
      <c r="V15" s="5"/>
      <c r="W15" s="5"/>
      <c r="X15" s="5"/>
      <c r="Y15" s="4" t="s">
        <v>184</v>
      </c>
      <c r="Z15" s="5"/>
      <c r="AA15" s="5"/>
      <c r="AB15" s="5"/>
      <c r="AC15" s="6"/>
      <c r="AD15" s="4" t="s">
        <v>185</v>
      </c>
      <c r="AE15" s="5"/>
      <c r="AF15" s="5"/>
      <c r="AG15" s="5"/>
      <c r="AH15" s="6"/>
      <c r="AI15" s="4" t="s">
        <v>186</v>
      </c>
      <c r="AJ15" s="5"/>
      <c r="AK15" s="5"/>
      <c r="AL15" s="5"/>
      <c r="AM15" s="6"/>
      <c r="AN15" s="4" t="s">
        <v>187</v>
      </c>
      <c r="AO15" s="5"/>
      <c r="AP15" s="5"/>
      <c r="AQ15" s="5"/>
      <c r="AR15" s="6"/>
      <c r="AS15" s="4" t="s">
        <v>188</v>
      </c>
      <c r="AT15" s="5"/>
      <c r="AU15" s="5"/>
      <c r="AV15" s="5"/>
      <c r="AW15" s="6"/>
      <c r="AX15" s="4" t="s">
        <v>189</v>
      </c>
      <c r="AY15" s="5"/>
      <c r="AZ15" s="5"/>
      <c r="BA15" s="5"/>
      <c r="BB15" s="6"/>
      <c r="BC15" s="4" t="s">
        <v>190</v>
      </c>
      <c r="BD15" s="5"/>
      <c r="BE15" s="5"/>
      <c r="BF15" s="5"/>
      <c r="BG15" s="6"/>
      <c r="BH15" s="4" t="s">
        <v>191</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192</v>
      </c>
      <c r="D17" s="2" t="s">
        <v>193</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194</v>
      </c>
      <c r="B18" s="38" t="s">
        <v>199</v>
      </c>
      <c r="C18" s="206" t="str">
        <f>'Option summary'!A16</f>
        <v xml:space="preserve">Upsizing LV cable from 95sqmm to 300sqmm </v>
      </c>
      <c r="D18" s="38" t="s">
        <v>197</v>
      </c>
      <c r="E18" s="199">
        <f>-(Workings!C10/1000000)</f>
        <v>-1.2704580000000002E-2</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199</v>
      </c>
      <c r="C19" s="206" t="s">
        <v>413</v>
      </c>
      <c r="D19" s="38" t="s">
        <v>197</v>
      </c>
      <c r="E19" s="199">
        <f>-(Workings!C11/1000000)</f>
        <v>-7.6227480000000004E-3</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199</v>
      </c>
      <c r="C20" s="157" t="s">
        <v>196</v>
      </c>
      <c r="D20" s="38" t="s">
        <v>197</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199</v>
      </c>
      <c r="C21" s="157" t="s">
        <v>196</v>
      </c>
      <c r="D21" s="38" t="s">
        <v>197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199</v>
      </c>
      <c r="C22" s="157" t="s">
        <v>196</v>
      </c>
      <c r="D22" s="38" t="s">
        <v>197</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200</v>
      </c>
      <c r="C23" s="65"/>
      <c r="D23" s="63" t="s">
        <v>197</v>
      </c>
      <c r="E23" s="37">
        <f>SUM(E18:E22)</f>
        <v>-2.0327328000000002E-2</v>
      </c>
      <c r="F23" s="37">
        <f t="shared" ref="F23:BL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si="0"/>
        <v>0</v>
      </c>
      <c r="AC23" s="37">
        <f t="shared" si="0"/>
        <v>0</v>
      </c>
      <c r="AD23" s="37">
        <f t="shared" si="0"/>
        <v>0</v>
      </c>
      <c r="AE23" s="37">
        <f t="shared" si="0"/>
        <v>0</v>
      </c>
      <c r="AF23" s="37">
        <f t="shared" si="0"/>
        <v>0</v>
      </c>
      <c r="AG23" s="37">
        <f t="shared" si="0"/>
        <v>0</v>
      </c>
      <c r="AH23" s="37">
        <f t="shared" si="0"/>
        <v>0</v>
      </c>
      <c r="AI23" s="37">
        <f t="shared" si="0"/>
        <v>0</v>
      </c>
      <c r="AJ23" s="37">
        <f t="shared" si="0"/>
        <v>0</v>
      </c>
      <c r="AK23" s="37">
        <f t="shared" si="0"/>
        <v>0</v>
      </c>
      <c r="AL23" s="37">
        <f t="shared" si="0"/>
        <v>0</v>
      </c>
      <c r="AM23" s="37">
        <f t="shared" si="0"/>
        <v>0</v>
      </c>
      <c r="AN23" s="37">
        <f t="shared" si="0"/>
        <v>0</v>
      </c>
      <c r="AO23" s="37">
        <f t="shared" si="0"/>
        <v>0</v>
      </c>
      <c r="AP23" s="37">
        <f t="shared" si="0"/>
        <v>0</v>
      </c>
      <c r="AQ23" s="37">
        <f t="shared" si="0"/>
        <v>0</v>
      </c>
      <c r="AR23" s="37">
        <f t="shared" si="0"/>
        <v>0</v>
      </c>
      <c r="AS23" s="37">
        <f t="shared" si="0"/>
        <v>0</v>
      </c>
      <c r="AT23" s="37">
        <f t="shared" si="0"/>
        <v>0</v>
      </c>
      <c r="AU23" s="37">
        <f t="shared" si="0"/>
        <v>0</v>
      </c>
      <c r="AV23" s="37">
        <f t="shared" si="0"/>
        <v>0</v>
      </c>
      <c r="AW23" s="37">
        <f t="shared" si="0"/>
        <v>0</v>
      </c>
      <c r="AX23" s="37">
        <f t="shared" si="0"/>
        <v>0</v>
      </c>
      <c r="AY23" s="37">
        <f t="shared" si="0"/>
        <v>0</v>
      </c>
      <c r="AZ23" s="37">
        <f t="shared" si="0"/>
        <v>0</v>
      </c>
      <c r="BA23" s="37">
        <f t="shared" si="0"/>
        <v>0</v>
      </c>
      <c r="BB23" s="37">
        <f t="shared" si="0"/>
        <v>0</v>
      </c>
      <c r="BC23" s="37">
        <f t="shared" si="0"/>
        <v>0</v>
      </c>
      <c r="BD23" s="37">
        <f t="shared" si="0"/>
        <v>0</v>
      </c>
      <c r="BE23" s="37">
        <f t="shared" si="0"/>
        <v>0</v>
      </c>
      <c r="BF23" s="37">
        <f t="shared" si="0"/>
        <v>0</v>
      </c>
      <c r="BG23" s="37">
        <f t="shared" si="0"/>
        <v>0</v>
      </c>
      <c r="BH23" s="37">
        <f t="shared" si="0"/>
        <v>0</v>
      </c>
      <c r="BI23" s="37">
        <f t="shared" si="0"/>
        <v>0</v>
      </c>
      <c r="BJ23" s="37">
        <f t="shared" si="0"/>
        <v>0</v>
      </c>
      <c r="BK23" s="37">
        <f t="shared" si="0"/>
        <v>0</v>
      </c>
      <c r="BL23" s="37">
        <f t="shared" si="0"/>
        <v>0</v>
      </c>
    </row>
    <row r="24" spans="1:64">
      <c r="A24" s="259" t="s">
        <v>311</v>
      </c>
      <c r="B24" s="38" t="s">
        <v>195</v>
      </c>
      <c r="C24" s="7"/>
      <c r="D24" s="2" t="s">
        <v>197</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198</v>
      </c>
      <c r="C25" s="7"/>
      <c r="D25" s="2" t="s">
        <v>197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199</v>
      </c>
      <c r="C26" s="157" t="s">
        <v>196</v>
      </c>
      <c r="D26" s="2" t="s">
        <v>197</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199</v>
      </c>
      <c r="C27" s="157" t="s">
        <v>196</v>
      </c>
      <c r="D27" s="2" t="s">
        <v>197</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199</v>
      </c>
      <c r="C28" s="157" t="s">
        <v>196</v>
      </c>
      <c r="D28" s="2" t="s">
        <v>197</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199</v>
      </c>
      <c r="C29" s="157" t="s">
        <v>196</v>
      </c>
      <c r="D29" s="2" t="s">
        <v>197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312</v>
      </c>
      <c r="C30" s="7"/>
      <c r="D30" s="2" t="s">
        <v>197</v>
      </c>
      <c r="E30" s="42">
        <f>SUM(E24:E29)</f>
        <v>0</v>
      </c>
      <c r="F30" s="42">
        <f t="shared" ref="F30:BL30" si="1">SUM(F24:F29)</f>
        <v>0</v>
      </c>
      <c r="G30" s="42">
        <f t="shared" si="1"/>
        <v>0</v>
      </c>
      <c r="H30" s="42">
        <f t="shared" si="1"/>
        <v>0</v>
      </c>
      <c r="I30" s="42">
        <f t="shared" si="1"/>
        <v>0</v>
      </c>
      <c r="J30" s="42">
        <f t="shared" si="1"/>
        <v>0</v>
      </c>
      <c r="K30" s="42">
        <f t="shared" si="1"/>
        <v>0</v>
      </c>
      <c r="L30" s="42">
        <f t="shared" si="1"/>
        <v>0</v>
      </c>
      <c r="M30" s="42">
        <f t="shared" si="1"/>
        <v>0</v>
      </c>
      <c r="N30" s="42">
        <f t="shared" si="1"/>
        <v>0</v>
      </c>
      <c r="O30" s="42">
        <f t="shared" si="1"/>
        <v>0</v>
      </c>
      <c r="P30" s="42">
        <f t="shared" si="1"/>
        <v>0</v>
      </c>
      <c r="Q30" s="42">
        <f t="shared" si="1"/>
        <v>0</v>
      </c>
      <c r="R30" s="42">
        <f t="shared" si="1"/>
        <v>0</v>
      </c>
      <c r="S30" s="42">
        <f t="shared" si="1"/>
        <v>0</v>
      </c>
      <c r="T30" s="42">
        <f t="shared" si="1"/>
        <v>0</v>
      </c>
      <c r="U30" s="42">
        <f t="shared" si="1"/>
        <v>0</v>
      </c>
      <c r="V30" s="42">
        <f t="shared" si="1"/>
        <v>0</v>
      </c>
      <c r="W30" s="42">
        <f t="shared" si="1"/>
        <v>0</v>
      </c>
      <c r="X30" s="42">
        <f t="shared" si="1"/>
        <v>0</v>
      </c>
      <c r="Y30" s="42">
        <f t="shared" si="1"/>
        <v>0</v>
      </c>
      <c r="Z30" s="42">
        <f t="shared" si="1"/>
        <v>0</v>
      </c>
      <c r="AA30" s="42">
        <f t="shared" si="1"/>
        <v>0</v>
      </c>
      <c r="AB30" s="42">
        <f t="shared" si="1"/>
        <v>0</v>
      </c>
      <c r="AC30" s="42">
        <f t="shared" si="1"/>
        <v>0</v>
      </c>
      <c r="AD30" s="42">
        <f t="shared" si="1"/>
        <v>0</v>
      </c>
      <c r="AE30" s="42">
        <f t="shared" si="1"/>
        <v>0</v>
      </c>
      <c r="AF30" s="42">
        <f t="shared" si="1"/>
        <v>0</v>
      </c>
      <c r="AG30" s="42">
        <f t="shared" si="1"/>
        <v>0</v>
      </c>
      <c r="AH30" s="42">
        <f t="shared" si="1"/>
        <v>0</v>
      </c>
      <c r="AI30" s="42">
        <f t="shared" si="1"/>
        <v>0</v>
      </c>
      <c r="AJ30" s="42">
        <f t="shared" si="1"/>
        <v>0</v>
      </c>
      <c r="AK30" s="42">
        <f t="shared" si="1"/>
        <v>0</v>
      </c>
      <c r="AL30" s="42">
        <f t="shared" si="1"/>
        <v>0</v>
      </c>
      <c r="AM30" s="42">
        <f t="shared" si="1"/>
        <v>0</v>
      </c>
      <c r="AN30" s="42">
        <f t="shared" si="1"/>
        <v>0</v>
      </c>
      <c r="AO30" s="42">
        <f t="shared" si="1"/>
        <v>0</v>
      </c>
      <c r="AP30" s="42">
        <f t="shared" si="1"/>
        <v>0</v>
      </c>
      <c r="AQ30" s="42">
        <f t="shared" si="1"/>
        <v>0</v>
      </c>
      <c r="AR30" s="42">
        <f t="shared" si="1"/>
        <v>0</v>
      </c>
      <c r="AS30" s="42">
        <f t="shared" si="1"/>
        <v>0</v>
      </c>
      <c r="AT30" s="42">
        <f t="shared" si="1"/>
        <v>0</v>
      </c>
      <c r="AU30" s="42">
        <f t="shared" si="1"/>
        <v>0</v>
      </c>
      <c r="AV30" s="42">
        <f t="shared" si="1"/>
        <v>0</v>
      </c>
      <c r="AW30" s="42">
        <f t="shared" si="1"/>
        <v>0</v>
      </c>
      <c r="AX30" s="42">
        <f t="shared" si="1"/>
        <v>0</v>
      </c>
      <c r="AY30" s="42">
        <f t="shared" si="1"/>
        <v>0</v>
      </c>
      <c r="AZ30" s="42">
        <f t="shared" si="1"/>
        <v>0</v>
      </c>
      <c r="BA30" s="42">
        <f t="shared" si="1"/>
        <v>0</v>
      </c>
      <c r="BB30" s="42">
        <f t="shared" si="1"/>
        <v>0</v>
      </c>
      <c r="BC30" s="42">
        <f t="shared" si="1"/>
        <v>0</v>
      </c>
      <c r="BD30" s="42">
        <f t="shared" si="1"/>
        <v>0</v>
      </c>
      <c r="BE30" s="42">
        <f t="shared" si="1"/>
        <v>0</v>
      </c>
      <c r="BF30" s="42">
        <f t="shared" si="1"/>
        <v>0</v>
      </c>
      <c r="BG30" s="42">
        <f t="shared" si="1"/>
        <v>0</v>
      </c>
      <c r="BH30" s="42">
        <f t="shared" si="1"/>
        <v>0</v>
      </c>
      <c r="BI30" s="42">
        <f t="shared" si="1"/>
        <v>0</v>
      </c>
      <c r="BJ30" s="42">
        <f t="shared" si="1"/>
        <v>0</v>
      </c>
      <c r="BK30" s="42">
        <f t="shared" si="1"/>
        <v>0</v>
      </c>
      <c r="BL30" s="42">
        <f t="shared" si="1"/>
        <v>0</v>
      </c>
    </row>
    <row r="31" spans="1:64" ht="16.5" thickBot="1">
      <c r="A31" s="261"/>
      <c r="B31" s="35" t="s">
        <v>313</v>
      </c>
      <c r="C31" s="36" t="s">
        <v>314</v>
      </c>
      <c r="D31" s="35" t="s">
        <v>197</v>
      </c>
      <c r="E31" s="37">
        <f>E23+E30</f>
        <v>-2.0327328000000002E-2</v>
      </c>
      <c r="F31" s="37">
        <f t="shared" ref="F31:BL31" si="2">F23+F30</f>
        <v>0</v>
      </c>
      <c r="G31" s="37">
        <f t="shared" si="2"/>
        <v>0</v>
      </c>
      <c r="H31" s="37">
        <f t="shared" si="2"/>
        <v>0</v>
      </c>
      <c r="I31" s="37">
        <f t="shared" si="2"/>
        <v>0</v>
      </c>
      <c r="J31" s="37">
        <f t="shared" si="2"/>
        <v>0</v>
      </c>
      <c r="K31" s="37">
        <f t="shared" si="2"/>
        <v>0</v>
      </c>
      <c r="L31" s="37">
        <f t="shared" si="2"/>
        <v>0</v>
      </c>
      <c r="M31" s="37">
        <f t="shared" si="2"/>
        <v>0</v>
      </c>
      <c r="N31" s="37">
        <f t="shared" si="2"/>
        <v>0</v>
      </c>
      <c r="O31" s="37">
        <f t="shared" si="2"/>
        <v>0</v>
      </c>
      <c r="P31" s="37">
        <f t="shared" si="2"/>
        <v>0</v>
      </c>
      <c r="Q31" s="37">
        <f t="shared" si="2"/>
        <v>0</v>
      </c>
      <c r="R31" s="37">
        <f t="shared" si="2"/>
        <v>0</v>
      </c>
      <c r="S31" s="37">
        <f t="shared" si="2"/>
        <v>0</v>
      </c>
      <c r="T31" s="37">
        <f t="shared" si="2"/>
        <v>0</v>
      </c>
      <c r="U31" s="37">
        <f t="shared" si="2"/>
        <v>0</v>
      </c>
      <c r="V31" s="37">
        <f t="shared" si="2"/>
        <v>0</v>
      </c>
      <c r="W31" s="37">
        <f t="shared" si="2"/>
        <v>0</v>
      </c>
      <c r="X31" s="37">
        <f t="shared" si="2"/>
        <v>0</v>
      </c>
      <c r="Y31" s="37">
        <f t="shared" si="2"/>
        <v>0</v>
      </c>
      <c r="Z31" s="37">
        <f t="shared" si="2"/>
        <v>0</v>
      </c>
      <c r="AA31" s="37">
        <f t="shared" si="2"/>
        <v>0</v>
      </c>
      <c r="AB31" s="37">
        <f t="shared" si="2"/>
        <v>0</v>
      </c>
      <c r="AC31" s="37">
        <f t="shared" si="2"/>
        <v>0</v>
      </c>
      <c r="AD31" s="37">
        <f t="shared" si="2"/>
        <v>0</v>
      </c>
      <c r="AE31" s="37">
        <f t="shared" si="2"/>
        <v>0</v>
      </c>
      <c r="AF31" s="37">
        <f t="shared" si="2"/>
        <v>0</v>
      </c>
      <c r="AG31" s="37">
        <f t="shared" si="2"/>
        <v>0</v>
      </c>
      <c r="AH31" s="37">
        <f t="shared" si="2"/>
        <v>0</v>
      </c>
      <c r="AI31" s="37">
        <f t="shared" si="2"/>
        <v>0</v>
      </c>
      <c r="AJ31" s="37">
        <f t="shared" si="2"/>
        <v>0</v>
      </c>
      <c r="AK31" s="37">
        <f t="shared" si="2"/>
        <v>0</v>
      </c>
      <c r="AL31" s="37">
        <f t="shared" si="2"/>
        <v>0</v>
      </c>
      <c r="AM31" s="37">
        <f t="shared" si="2"/>
        <v>0</v>
      </c>
      <c r="AN31" s="37">
        <f t="shared" si="2"/>
        <v>0</v>
      </c>
      <c r="AO31" s="37">
        <f t="shared" si="2"/>
        <v>0</v>
      </c>
      <c r="AP31" s="37">
        <f t="shared" si="2"/>
        <v>0</v>
      </c>
      <c r="AQ31" s="37">
        <f t="shared" si="2"/>
        <v>0</v>
      </c>
      <c r="AR31" s="37">
        <f t="shared" si="2"/>
        <v>0</v>
      </c>
      <c r="AS31" s="37">
        <f t="shared" si="2"/>
        <v>0</v>
      </c>
      <c r="AT31" s="37">
        <f t="shared" si="2"/>
        <v>0</v>
      </c>
      <c r="AU31" s="37">
        <f t="shared" si="2"/>
        <v>0</v>
      </c>
      <c r="AV31" s="37">
        <f t="shared" si="2"/>
        <v>0</v>
      </c>
      <c r="AW31" s="37">
        <f t="shared" si="2"/>
        <v>0</v>
      </c>
      <c r="AX31" s="37">
        <f t="shared" si="2"/>
        <v>0</v>
      </c>
      <c r="AY31" s="37">
        <f t="shared" si="2"/>
        <v>0</v>
      </c>
      <c r="AZ31" s="37">
        <f t="shared" si="2"/>
        <v>0</v>
      </c>
      <c r="BA31" s="37">
        <f t="shared" si="2"/>
        <v>0</v>
      </c>
      <c r="BB31" s="37">
        <f t="shared" si="2"/>
        <v>0</v>
      </c>
      <c r="BC31" s="37">
        <f t="shared" si="2"/>
        <v>0</v>
      </c>
      <c r="BD31" s="37">
        <f t="shared" si="2"/>
        <v>0</v>
      </c>
      <c r="BE31" s="37">
        <f t="shared" si="2"/>
        <v>0</v>
      </c>
      <c r="BF31" s="37">
        <f t="shared" si="2"/>
        <v>0</v>
      </c>
      <c r="BG31" s="37">
        <f t="shared" si="2"/>
        <v>0</v>
      </c>
      <c r="BH31" s="37">
        <f t="shared" si="2"/>
        <v>0</v>
      </c>
      <c r="BI31" s="37">
        <f t="shared" si="2"/>
        <v>0</v>
      </c>
      <c r="BJ31" s="37">
        <f t="shared" si="2"/>
        <v>0</v>
      </c>
      <c r="BK31" s="37">
        <f t="shared" si="2"/>
        <v>0</v>
      </c>
      <c r="BL31" s="37">
        <f t="shared" si="2"/>
        <v>0</v>
      </c>
    </row>
    <row r="32" spans="1:64">
      <c r="A32" s="262"/>
      <c r="B32" s="2" t="s">
        <v>315</v>
      </c>
      <c r="C32" s="7" t="s">
        <v>316</v>
      </c>
      <c r="D32" s="2" t="s">
        <v>226</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317</v>
      </c>
      <c r="C33" s="2" t="s">
        <v>318</v>
      </c>
      <c r="D33" s="2" t="s">
        <v>197</v>
      </c>
      <c r="E33" s="20">
        <f>E31*E32</f>
        <v>-1.72782288E-2</v>
      </c>
      <c r="F33" s="20">
        <f t="shared" ref="F33:BL33" si="3">F31*F32</f>
        <v>0</v>
      </c>
      <c r="G33" s="20">
        <f t="shared" si="3"/>
        <v>0</v>
      </c>
      <c r="H33" s="20">
        <f t="shared" si="3"/>
        <v>0</v>
      </c>
      <c r="I33" s="20">
        <f t="shared" si="3"/>
        <v>0</v>
      </c>
      <c r="J33" s="20">
        <f t="shared" si="3"/>
        <v>0</v>
      </c>
      <c r="K33" s="20">
        <f t="shared" si="3"/>
        <v>0</v>
      </c>
      <c r="L33" s="20">
        <f t="shared" si="3"/>
        <v>0</v>
      </c>
      <c r="M33" s="20">
        <f t="shared" si="3"/>
        <v>0</v>
      </c>
      <c r="N33" s="20">
        <f t="shared" si="3"/>
        <v>0</v>
      </c>
      <c r="O33" s="20">
        <f t="shared" si="3"/>
        <v>0</v>
      </c>
      <c r="P33" s="20">
        <f t="shared" si="3"/>
        <v>0</v>
      </c>
      <c r="Q33" s="20">
        <f t="shared" si="3"/>
        <v>0</v>
      </c>
      <c r="R33" s="20">
        <f t="shared" si="3"/>
        <v>0</v>
      </c>
      <c r="S33" s="20">
        <f t="shared" si="3"/>
        <v>0</v>
      </c>
      <c r="T33" s="20">
        <f t="shared" si="3"/>
        <v>0</v>
      </c>
      <c r="U33" s="20">
        <f t="shared" si="3"/>
        <v>0</v>
      </c>
      <c r="V33" s="20">
        <f t="shared" si="3"/>
        <v>0</v>
      </c>
      <c r="W33" s="20">
        <f t="shared" si="3"/>
        <v>0</v>
      </c>
      <c r="X33" s="20">
        <f t="shared" si="3"/>
        <v>0</v>
      </c>
      <c r="Y33" s="20">
        <f t="shared" si="3"/>
        <v>0</v>
      </c>
      <c r="Z33" s="20">
        <f t="shared" si="3"/>
        <v>0</v>
      </c>
      <c r="AA33" s="20">
        <f t="shared" si="3"/>
        <v>0</v>
      </c>
      <c r="AB33" s="20">
        <f t="shared" si="3"/>
        <v>0</v>
      </c>
      <c r="AC33" s="20">
        <f t="shared" si="3"/>
        <v>0</v>
      </c>
      <c r="AD33" s="20">
        <f t="shared" si="3"/>
        <v>0</v>
      </c>
      <c r="AE33" s="20">
        <f t="shared" si="3"/>
        <v>0</v>
      </c>
      <c r="AF33" s="20">
        <f t="shared" si="3"/>
        <v>0</v>
      </c>
      <c r="AG33" s="20">
        <f t="shared" si="3"/>
        <v>0</v>
      </c>
      <c r="AH33" s="20">
        <f t="shared" si="3"/>
        <v>0</v>
      </c>
      <c r="AI33" s="20">
        <f t="shared" si="3"/>
        <v>0</v>
      </c>
      <c r="AJ33" s="20">
        <f t="shared" si="3"/>
        <v>0</v>
      </c>
      <c r="AK33" s="20">
        <f t="shared" si="3"/>
        <v>0</v>
      </c>
      <c r="AL33" s="20">
        <f t="shared" si="3"/>
        <v>0</v>
      </c>
      <c r="AM33" s="20">
        <f t="shared" si="3"/>
        <v>0</v>
      </c>
      <c r="AN33" s="20">
        <f t="shared" si="3"/>
        <v>0</v>
      </c>
      <c r="AO33" s="20">
        <f t="shared" si="3"/>
        <v>0</v>
      </c>
      <c r="AP33" s="20">
        <f t="shared" si="3"/>
        <v>0</v>
      </c>
      <c r="AQ33" s="20">
        <f t="shared" si="3"/>
        <v>0</v>
      </c>
      <c r="AR33" s="20">
        <f t="shared" si="3"/>
        <v>0</v>
      </c>
      <c r="AS33" s="20">
        <f t="shared" si="3"/>
        <v>0</v>
      </c>
      <c r="AT33" s="20">
        <f t="shared" si="3"/>
        <v>0</v>
      </c>
      <c r="AU33" s="20">
        <f t="shared" si="3"/>
        <v>0</v>
      </c>
      <c r="AV33" s="20">
        <f t="shared" si="3"/>
        <v>0</v>
      </c>
      <c r="AW33" s="20">
        <f t="shared" si="3"/>
        <v>0</v>
      </c>
      <c r="AX33" s="20">
        <f t="shared" si="3"/>
        <v>0</v>
      </c>
      <c r="AY33" s="20">
        <f t="shared" si="3"/>
        <v>0</v>
      </c>
      <c r="AZ33" s="20">
        <f t="shared" si="3"/>
        <v>0</v>
      </c>
      <c r="BA33" s="20">
        <f t="shared" si="3"/>
        <v>0</v>
      </c>
      <c r="BB33" s="20">
        <f t="shared" si="3"/>
        <v>0</v>
      </c>
      <c r="BC33" s="20">
        <f t="shared" si="3"/>
        <v>0</v>
      </c>
      <c r="BD33" s="20">
        <f t="shared" si="3"/>
        <v>0</v>
      </c>
      <c r="BE33" s="20">
        <f t="shared" si="3"/>
        <v>0</v>
      </c>
      <c r="BF33" s="20">
        <f t="shared" si="3"/>
        <v>0</v>
      </c>
      <c r="BG33" s="20">
        <f t="shared" si="3"/>
        <v>0</v>
      </c>
      <c r="BH33" s="20">
        <f t="shared" si="3"/>
        <v>0</v>
      </c>
      <c r="BI33" s="20">
        <f t="shared" si="3"/>
        <v>0</v>
      </c>
      <c r="BJ33" s="20">
        <f t="shared" si="3"/>
        <v>0</v>
      </c>
      <c r="BK33" s="20">
        <f t="shared" si="3"/>
        <v>0</v>
      </c>
      <c r="BL33" s="20">
        <f t="shared" si="3"/>
        <v>0</v>
      </c>
    </row>
    <row r="34" spans="1:64" ht="24.95" customHeight="1">
      <c r="A34" s="262"/>
      <c r="B34" s="2" t="s">
        <v>319</v>
      </c>
      <c r="C34" s="2" t="s">
        <v>320</v>
      </c>
      <c r="D34" s="2" t="s">
        <v>197</v>
      </c>
      <c r="E34" s="20">
        <f>E31-E33</f>
        <v>-3.0490992000000022E-3</v>
      </c>
      <c r="F34" s="20">
        <f t="shared" ref="F34:BL34" si="4">F31-F33</f>
        <v>0</v>
      </c>
      <c r="G34" s="20">
        <f t="shared" si="4"/>
        <v>0</v>
      </c>
      <c r="H34" s="20">
        <f t="shared" si="4"/>
        <v>0</v>
      </c>
      <c r="I34" s="20">
        <f t="shared" si="4"/>
        <v>0</v>
      </c>
      <c r="J34" s="20">
        <f t="shared" si="4"/>
        <v>0</v>
      </c>
      <c r="K34" s="20">
        <f t="shared" si="4"/>
        <v>0</v>
      </c>
      <c r="L34" s="20">
        <f t="shared" si="4"/>
        <v>0</v>
      </c>
      <c r="M34" s="20">
        <f t="shared" si="4"/>
        <v>0</v>
      </c>
      <c r="N34" s="20">
        <f t="shared" si="4"/>
        <v>0</v>
      </c>
      <c r="O34" s="20">
        <f t="shared" si="4"/>
        <v>0</v>
      </c>
      <c r="P34" s="20">
        <f t="shared" si="4"/>
        <v>0</v>
      </c>
      <c r="Q34" s="20">
        <f t="shared" si="4"/>
        <v>0</v>
      </c>
      <c r="R34" s="20">
        <f t="shared" si="4"/>
        <v>0</v>
      </c>
      <c r="S34" s="20">
        <f t="shared" si="4"/>
        <v>0</v>
      </c>
      <c r="T34" s="20">
        <f t="shared" si="4"/>
        <v>0</v>
      </c>
      <c r="U34" s="20">
        <f t="shared" si="4"/>
        <v>0</v>
      </c>
      <c r="V34" s="20">
        <f t="shared" si="4"/>
        <v>0</v>
      </c>
      <c r="W34" s="20">
        <f t="shared" si="4"/>
        <v>0</v>
      </c>
      <c r="X34" s="20">
        <f t="shared" si="4"/>
        <v>0</v>
      </c>
      <c r="Y34" s="20">
        <f t="shared" si="4"/>
        <v>0</v>
      </c>
      <c r="Z34" s="20">
        <f t="shared" si="4"/>
        <v>0</v>
      </c>
      <c r="AA34" s="20">
        <f t="shared" si="4"/>
        <v>0</v>
      </c>
      <c r="AB34" s="20">
        <f t="shared" si="4"/>
        <v>0</v>
      </c>
      <c r="AC34" s="20">
        <f t="shared" si="4"/>
        <v>0</v>
      </c>
      <c r="AD34" s="20">
        <f t="shared" si="4"/>
        <v>0</v>
      </c>
      <c r="AE34" s="20">
        <f t="shared" si="4"/>
        <v>0</v>
      </c>
      <c r="AF34" s="20">
        <f t="shared" si="4"/>
        <v>0</v>
      </c>
      <c r="AG34" s="20">
        <f t="shared" si="4"/>
        <v>0</v>
      </c>
      <c r="AH34" s="20">
        <f t="shared" si="4"/>
        <v>0</v>
      </c>
      <c r="AI34" s="20">
        <f t="shared" si="4"/>
        <v>0</v>
      </c>
      <c r="AJ34" s="20">
        <f t="shared" si="4"/>
        <v>0</v>
      </c>
      <c r="AK34" s="20">
        <f t="shared" si="4"/>
        <v>0</v>
      </c>
      <c r="AL34" s="20">
        <f t="shared" si="4"/>
        <v>0</v>
      </c>
      <c r="AM34" s="20">
        <f t="shared" si="4"/>
        <v>0</v>
      </c>
      <c r="AN34" s="20">
        <f t="shared" si="4"/>
        <v>0</v>
      </c>
      <c r="AO34" s="20">
        <f t="shared" si="4"/>
        <v>0</v>
      </c>
      <c r="AP34" s="20">
        <f t="shared" si="4"/>
        <v>0</v>
      </c>
      <c r="AQ34" s="20">
        <f t="shared" si="4"/>
        <v>0</v>
      </c>
      <c r="AR34" s="20">
        <f t="shared" si="4"/>
        <v>0</v>
      </c>
      <c r="AS34" s="20">
        <f t="shared" si="4"/>
        <v>0</v>
      </c>
      <c r="AT34" s="20">
        <f t="shared" si="4"/>
        <v>0</v>
      </c>
      <c r="AU34" s="20">
        <f t="shared" si="4"/>
        <v>0</v>
      </c>
      <c r="AV34" s="20">
        <f t="shared" si="4"/>
        <v>0</v>
      </c>
      <c r="AW34" s="20">
        <f t="shared" si="4"/>
        <v>0</v>
      </c>
      <c r="AX34" s="20">
        <f t="shared" si="4"/>
        <v>0</v>
      </c>
      <c r="AY34" s="20">
        <f t="shared" si="4"/>
        <v>0</v>
      </c>
      <c r="AZ34" s="20">
        <f t="shared" si="4"/>
        <v>0</v>
      </c>
      <c r="BA34" s="20">
        <f t="shared" si="4"/>
        <v>0</v>
      </c>
      <c r="BB34" s="20">
        <f t="shared" si="4"/>
        <v>0</v>
      </c>
      <c r="BC34" s="20">
        <f t="shared" si="4"/>
        <v>0</v>
      </c>
      <c r="BD34" s="20">
        <f t="shared" si="4"/>
        <v>0</v>
      </c>
      <c r="BE34" s="20">
        <f t="shared" si="4"/>
        <v>0</v>
      </c>
      <c r="BF34" s="20">
        <f t="shared" si="4"/>
        <v>0</v>
      </c>
      <c r="BG34" s="20">
        <f t="shared" si="4"/>
        <v>0</v>
      </c>
      <c r="BH34" s="20">
        <f t="shared" si="4"/>
        <v>0</v>
      </c>
      <c r="BI34" s="20">
        <f t="shared" si="4"/>
        <v>0</v>
      </c>
      <c r="BJ34" s="20">
        <f t="shared" si="4"/>
        <v>0</v>
      </c>
      <c r="BK34" s="20">
        <f t="shared" si="4"/>
        <v>0</v>
      </c>
      <c r="BL34" s="20">
        <f t="shared" si="4"/>
        <v>0</v>
      </c>
    </row>
    <row r="35" spans="1:64" ht="16.5" customHeight="1" outlineLevel="1">
      <c r="A35" s="262"/>
      <c r="B35" s="2" t="s">
        <v>321</v>
      </c>
      <c r="C35" s="2" t="s">
        <v>322</v>
      </c>
      <c r="D35" s="2" t="s">
        <v>197</v>
      </c>
      <c r="F35" s="20">
        <f>E$33/'Fixed Data'!$E$13*'Fixed Data'!I41</f>
        <v>-3.8396064000000002E-4</v>
      </c>
      <c r="G35" s="20">
        <f>E$33/'Fixed Data'!$E$13*'Fixed Data'!J41</f>
        <v>-3.8396064000000002E-4</v>
      </c>
      <c r="H35" s="20">
        <f>E$33/'Fixed Data'!$E$13*'Fixed Data'!K41</f>
        <v>-3.8396064000000002E-4</v>
      </c>
      <c r="I35" s="20">
        <f>E$33/'Fixed Data'!$E$13*'Fixed Data'!L41</f>
        <v>-3.8396064000000002E-4</v>
      </c>
      <c r="J35" s="20">
        <f>E$33/'Fixed Data'!$E$13*'Fixed Data'!M41</f>
        <v>-3.8396064000000002E-4</v>
      </c>
      <c r="K35" s="20">
        <f>E$33/'Fixed Data'!$E$13*'Fixed Data'!N41</f>
        <v>-3.8396064000000002E-4</v>
      </c>
      <c r="L35" s="20">
        <f>E$33/'Fixed Data'!$E$13*'Fixed Data'!O41</f>
        <v>-3.8396064000000002E-4</v>
      </c>
      <c r="M35" s="20">
        <f>E$33/'Fixed Data'!$E$13*'Fixed Data'!P41</f>
        <v>-3.8396064000000002E-4</v>
      </c>
      <c r="N35" s="20">
        <f>E$33/'Fixed Data'!$E$13*'Fixed Data'!Q41</f>
        <v>-3.8396064000000002E-4</v>
      </c>
      <c r="O35" s="20">
        <f>E$33/'Fixed Data'!$E$13*'Fixed Data'!R41</f>
        <v>-3.8396064000000002E-4</v>
      </c>
      <c r="P35" s="20">
        <f>E$33/'Fixed Data'!$E$13*'Fixed Data'!S41</f>
        <v>-3.8396064000000002E-4</v>
      </c>
      <c r="Q35" s="20">
        <f>E$33/'Fixed Data'!$E$13*'Fixed Data'!T41</f>
        <v>-3.8396064000000002E-4</v>
      </c>
      <c r="R35" s="20">
        <f>E$33/'Fixed Data'!$E$13*'Fixed Data'!U41</f>
        <v>-3.8396064000000002E-4</v>
      </c>
      <c r="S35" s="20">
        <f>E$33/'Fixed Data'!$E$13*'Fixed Data'!V41</f>
        <v>-3.8396064000000002E-4</v>
      </c>
      <c r="T35" s="20">
        <f>E$33/'Fixed Data'!$E$13*'Fixed Data'!W41</f>
        <v>-3.8396064000000002E-4</v>
      </c>
      <c r="U35" s="20">
        <f>E$33/'Fixed Data'!$E$13*'Fixed Data'!X41</f>
        <v>-3.8396064000000002E-4</v>
      </c>
      <c r="V35" s="20">
        <f>E$33/'Fixed Data'!$E$13*'Fixed Data'!Y41</f>
        <v>-3.8396064000000002E-4</v>
      </c>
      <c r="W35" s="20">
        <f>E$33/'Fixed Data'!$E$13*'Fixed Data'!Z41</f>
        <v>-3.8396064000000002E-4</v>
      </c>
      <c r="X35" s="20">
        <f>E$33/'Fixed Data'!$E$13*'Fixed Data'!AA41</f>
        <v>-3.8396064000000002E-4</v>
      </c>
      <c r="Y35" s="20">
        <f>E$33/'Fixed Data'!$E$13*'Fixed Data'!AB41</f>
        <v>-3.8396064000000002E-4</v>
      </c>
      <c r="Z35" s="20">
        <f>E$33/'Fixed Data'!$E$13*'Fixed Data'!AC41</f>
        <v>-3.8396064000000002E-4</v>
      </c>
      <c r="AA35" s="20">
        <f>E$33/'Fixed Data'!$E$13*'Fixed Data'!AD41</f>
        <v>-3.8396064000000002E-4</v>
      </c>
      <c r="AB35" s="20">
        <f>E$33/'Fixed Data'!$E$13*'Fixed Data'!AE41</f>
        <v>-3.8396064000000002E-4</v>
      </c>
      <c r="AC35" s="20">
        <f>E$33/'Fixed Data'!$E$13*'Fixed Data'!AF41</f>
        <v>-3.8396064000000002E-4</v>
      </c>
      <c r="AD35" s="20">
        <f>E$33/'Fixed Data'!$E$13*'Fixed Data'!AG41</f>
        <v>-3.8396064000000002E-4</v>
      </c>
      <c r="AE35" s="20">
        <f>E$33/'Fixed Data'!$E$13*'Fixed Data'!AH41</f>
        <v>-3.8396064000000002E-4</v>
      </c>
      <c r="AF35" s="20">
        <f>E$33/'Fixed Data'!$E$13*'Fixed Data'!AI41</f>
        <v>-3.8396064000000002E-4</v>
      </c>
      <c r="AG35" s="20">
        <f>E$33/'Fixed Data'!$E$13*'Fixed Data'!AJ41</f>
        <v>-3.8396064000000002E-4</v>
      </c>
      <c r="AH35" s="20">
        <f>E$33/'Fixed Data'!$E$13*'Fixed Data'!AK41</f>
        <v>-3.8396064000000002E-4</v>
      </c>
      <c r="AI35" s="20">
        <f>E$33/'Fixed Data'!$E$13*'Fixed Data'!AL41</f>
        <v>-3.8396064000000002E-4</v>
      </c>
      <c r="AJ35" s="20">
        <f>E$33/'Fixed Data'!$E$13*'Fixed Data'!AM41</f>
        <v>-3.8396064000000002E-4</v>
      </c>
      <c r="AK35" s="20">
        <f>E$33/'Fixed Data'!$E$13*'Fixed Data'!AN41</f>
        <v>-3.8396064000000002E-4</v>
      </c>
      <c r="AL35" s="20">
        <f>E$33/'Fixed Data'!$E$13*'Fixed Data'!AO41</f>
        <v>-3.8396064000000002E-4</v>
      </c>
      <c r="AM35" s="20">
        <f>E$33/'Fixed Data'!$E$13*'Fixed Data'!AP41</f>
        <v>-3.8396064000000002E-4</v>
      </c>
      <c r="AN35" s="20">
        <f>E$33/'Fixed Data'!$E$13*'Fixed Data'!AQ41</f>
        <v>-3.8396064000000002E-4</v>
      </c>
      <c r="AO35" s="20">
        <f>E$33/'Fixed Data'!$E$13*'Fixed Data'!AR41</f>
        <v>-3.8396064000000002E-4</v>
      </c>
      <c r="AP35" s="20">
        <f>E$33/'Fixed Data'!$E$13*'Fixed Data'!AS41</f>
        <v>-3.8396064000000002E-4</v>
      </c>
      <c r="AQ35" s="20">
        <f>E$33/'Fixed Data'!$E$13*'Fixed Data'!AT41</f>
        <v>-3.8396064000000002E-4</v>
      </c>
      <c r="AR35" s="20">
        <f>E$33/'Fixed Data'!$E$13*'Fixed Data'!AU41</f>
        <v>-3.8396064000000002E-4</v>
      </c>
      <c r="AS35" s="20">
        <f>E$33/'Fixed Data'!$E$13*'Fixed Data'!AV41</f>
        <v>-3.8396064000000002E-4</v>
      </c>
      <c r="AT35" s="20">
        <f>E$33/'Fixed Data'!$E$13*'Fixed Data'!AW41</f>
        <v>-3.8396064000000002E-4</v>
      </c>
      <c r="AU35" s="20">
        <f>E$33/'Fixed Data'!$E$13*'Fixed Data'!AX41</f>
        <v>-3.8396064000000002E-4</v>
      </c>
      <c r="AV35" s="20">
        <f>E$33/'Fixed Data'!$E$13*'Fixed Data'!AY41</f>
        <v>-3.8396064000000002E-4</v>
      </c>
      <c r="AW35" s="20">
        <f>E$33/'Fixed Data'!$E$13*'Fixed Data'!AZ41</f>
        <v>-3.8396064000000002E-4</v>
      </c>
      <c r="AX35" s="20">
        <f>E$33/'Fixed Data'!$E$13*'Fixed Data'!BA41</f>
        <v>-3.8396064000000002E-4</v>
      </c>
      <c r="AY35" s="20"/>
      <c r="AZ35" s="20"/>
      <c r="BA35" s="20"/>
      <c r="BB35" s="20"/>
      <c r="BC35" s="20"/>
      <c r="BD35" s="20"/>
      <c r="BE35" s="20"/>
      <c r="BF35" s="20"/>
      <c r="BG35" s="20"/>
      <c r="BH35" s="20"/>
      <c r="BI35" s="20"/>
      <c r="BJ35" s="20"/>
      <c r="BK35" s="20"/>
      <c r="BL35" s="20"/>
    </row>
    <row r="36" spans="1:64" ht="16.5" customHeight="1" outlineLevel="1">
      <c r="A36" s="262"/>
      <c r="B36" s="2" t="s">
        <v>323</v>
      </c>
      <c r="C36" s="2" t="s">
        <v>324</v>
      </c>
      <c r="D36" s="2" t="s">
        <v>197</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325</v>
      </c>
      <c r="C37" s="2" t="s">
        <v>326</v>
      </c>
      <c r="D37" s="2" t="s">
        <v>197</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327</v>
      </c>
      <c r="C38" s="2" t="s">
        <v>328</v>
      </c>
      <c r="D38" s="2" t="s">
        <v>197</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329</v>
      </c>
      <c r="C39" s="2" t="s">
        <v>330</v>
      </c>
      <c r="D39" s="2" t="s">
        <v>197</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331</v>
      </c>
      <c r="C40" s="2" t="s">
        <v>332</v>
      </c>
      <c r="D40" s="2" t="s">
        <v>197</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333</v>
      </c>
      <c r="C41" s="2" t="s">
        <v>334</v>
      </c>
      <c r="D41" s="2" t="s">
        <v>197</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335</v>
      </c>
      <c r="C42" s="2" t="s">
        <v>336</v>
      </c>
      <c r="D42" s="2" t="s">
        <v>197</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337</v>
      </c>
      <c r="C43" s="2" t="s">
        <v>338</v>
      </c>
      <c r="D43" s="2" t="s">
        <v>197</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339</v>
      </c>
      <c r="C44" s="2" t="s">
        <v>340</v>
      </c>
      <c r="D44" s="2" t="s">
        <v>197</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341</v>
      </c>
      <c r="C45" s="2" t="s">
        <v>342</v>
      </c>
      <c r="D45" s="2" t="s">
        <v>197</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343</v>
      </c>
      <c r="C46" s="2" t="s">
        <v>344</v>
      </c>
      <c r="D46" s="2" t="s">
        <v>197</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345</v>
      </c>
      <c r="C47" s="2" t="s">
        <v>346</v>
      </c>
      <c r="D47" s="2" t="s">
        <v>197</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347</v>
      </c>
      <c r="C48" s="2" t="s">
        <v>348</v>
      </c>
      <c r="D48" s="2" t="s">
        <v>197</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349</v>
      </c>
      <c r="C49" s="2" t="s">
        <v>350</v>
      </c>
      <c r="D49" s="2" t="s">
        <v>197</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351</v>
      </c>
      <c r="C50" s="2" t="s">
        <v>352</v>
      </c>
      <c r="D50" s="2" t="s">
        <v>197</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353</v>
      </c>
      <c r="C51" s="2" t="s">
        <v>354</v>
      </c>
      <c r="D51" s="2" t="s">
        <v>197</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355</v>
      </c>
      <c r="C52" s="2" t="s">
        <v>356</v>
      </c>
      <c r="D52" s="2" t="s">
        <v>197</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357</v>
      </c>
      <c r="C53" s="2" t="s">
        <v>358</v>
      </c>
      <c r="D53" s="2" t="s">
        <v>197</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359</v>
      </c>
      <c r="C54" s="2" t="s">
        <v>360</v>
      </c>
      <c r="D54" s="2" t="s">
        <v>197</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361</v>
      </c>
      <c r="C55" s="2" t="s">
        <v>362</v>
      </c>
      <c r="D55" s="2" t="s">
        <v>197</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363</v>
      </c>
      <c r="C56" s="2" t="s">
        <v>364</v>
      </c>
      <c r="D56" s="2" t="s">
        <v>197</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365</v>
      </c>
      <c r="C57" s="2" t="s">
        <v>366</v>
      </c>
      <c r="D57" s="2" t="s">
        <v>197</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367</v>
      </c>
      <c r="C58" s="2" t="s">
        <v>368</v>
      </c>
      <c r="D58" s="2" t="s">
        <v>197</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369</v>
      </c>
      <c r="C59" s="2" t="s">
        <v>370</v>
      </c>
      <c r="D59" s="2" t="s">
        <v>197</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371</v>
      </c>
      <c r="C60" s="2" t="s">
        <v>372</v>
      </c>
      <c r="D60" s="2" t="s">
        <v>197</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373</v>
      </c>
      <c r="C61" s="2" t="s">
        <v>374</v>
      </c>
      <c r="D61" s="2" t="s">
        <v>197</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375</v>
      </c>
      <c r="C62" s="2" t="s">
        <v>376</v>
      </c>
      <c r="D62" s="2" t="s">
        <v>197</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377</v>
      </c>
      <c r="C63" s="2" t="s">
        <v>378</v>
      </c>
      <c r="D63" s="2" t="s">
        <v>197</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379</v>
      </c>
      <c r="C64" s="2" t="s">
        <v>380</v>
      </c>
      <c r="D64" s="2" t="s">
        <v>197</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381</v>
      </c>
      <c r="C65" s="2" t="s">
        <v>382</v>
      </c>
      <c r="D65" s="2" t="s">
        <v>197</v>
      </c>
      <c r="E65" s="20">
        <f>SUM(E35:E64)</f>
        <v>0</v>
      </c>
      <c r="F65" s="20">
        <f t="shared" ref="F65:BL65" si="5">SUM(F35:F64)</f>
        <v>-3.8396064000000002E-4</v>
      </c>
      <c r="G65" s="20">
        <f t="shared" si="5"/>
        <v>-3.8396064000000002E-4</v>
      </c>
      <c r="H65" s="20">
        <f t="shared" si="5"/>
        <v>-3.8396064000000002E-4</v>
      </c>
      <c r="I65" s="20">
        <f t="shared" si="5"/>
        <v>-3.8396064000000002E-4</v>
      </c>
      <c r="J65" s="20">
        <f t="shared" si="5"/>
        <v>-3.8396064000000002E-4</v>
      </c>
      <c r="K65" s="20">
        <f t="shared" si="5"/>
        <v>-3.8396064000000002E-4</v>
      </c>
      <c r="L65" s="20">
        <f t="shared" si="5"/>
        <v>-3.8396064000000002E-4</v>
      </c>
      <c r="M65" s="20">
        <f t="shared" si="5"/>
        <v>-3.8396064000000002E-4</v>
      </c>
      <c r="N65" s="20">
        <f t="shared" si="5"/>
        <v>-3.8396064000000002E-4</v>
      </c>
      <c r="O65" s="20">
        <f t="shared" si="5"/>
        <v>-3.8396064000000002E-4</v>
      </c>
      <c r="P65" s="20">
        <f t="shared" si="5"/>
        <v>-3.8396064000000002E-4</v>
      </c>
      <c r="Q65" s="20">
        <f t="shared" si="5"/>
        <v>-3.8396064000000002E-4</v>
      </c>
      <c r="R65" s="20">
        <f t="shared" si="5"/>
        <v>-3.8396064000000002E-4</v>
      </c>
      <c r="S65" s="20">
        <f t="shared" si="5"/>
        <v>-3.8396064000000002E-4</v>
      </c>
      <c r="T65" s="20">
        <f t="shared" si="5"/>
        <v>-3.8396064000000002E-4</v>
      </c>
      <c r="U65" s="20">
        <f t="shared" si="5"/>
        <v>-3.8396064000000002E-4</v>
      </c>
      <c r="V65" s="20">
        <f t="shared" si="5"/>
        <v>-3.8396064000000002E-4</v>
      </c>
      <c r="W65" s="20">
        <f t="shared" si="5"/>
        <v>-3.8396064000000002E-4</v>
      </c>
      <c r="X65" s="20">
        <f t="shared" si="5"/>
        <v>-3.8396064000000002E-4</v>
      </c>
      <c r="Y65" s="20">
        <f t="shared" si="5"/>
        <v>-3.8396064000000002E-4</v>
      </c>
      <c r="Z65" s="20">
        <f t="shared" si="5"/>
        <v>-3.8396064000000002E-4</v>
      </c>
      <c r="AA65" s="20">
        <f t="shared" si="5"/>
        <v>-3.8396064000000002E-4</v>
      </c>
      <c r="AB65" s="20">
        <f t="shared" si="5"/>
        <v>-3.8396064000000002E-4</v>
      </c>
      <c r="AC65" s="20">
        <f t="shared" si="5"/>
        <v>-3.8396064000000002E-4</v>
      </c>
      <c r="AD65" s="20">
        <f t="shared" si="5"/>
        <v>-3.8396064000000002E-4</v>
      </c>
      <c r="AE65" s="20">
        <f t="shared" si="5"/>
        <v>-3.8396064000000002E-4</v>
      </c>
      <c r="AF65" s="20">
        <f t="shared" si="5"/>
        <v>-3.8396064000000002E-4</v>
      </c>
      <c r="AG65" s="20">
        <f t="shared" si="5"/>
        <v>-3.8396064000000002E-4</v>
      </c>
      <c r="AH65" s="20">
        <f t="shared" si="5"/>
        <v>-3.8396064000000002E-4</v>
      </c>
      <c r="AI65" s="20">
        <f t="shared" si="5"/>
        <v>-3.8396064000000002E-4</v>
      </c>
      <c r="AJ65" s="20">
        <f t="shared" si="5"/>
        <v>-3.8396064000000002E-4</v>
      </c>
      <c r="AK65" s="20">
        <f t="shared" si="5"/>
        <v>-3.8396064000000002E-4</v>
      </c>
      <c r="AL65" s="20">
        <f t="shared" si="5"/>
        <v>-3.8396064000000002E-4</v>
      </c>
      <c r="AM65" s="20">
        <f t="shared" si="5"/>
        <v>-3.8396064000000002E-4</v>
      </c>
      <c r="AN65" s="20">
        <f t="shared" si="5"/>
        <v>-3.8396064000000002E-4</v>
      </c>
      <c r="AO65" s="20">
        <f t="shared" si="5"/>
        <v>-3.8396064000000002E-4</v>
      </c>
      <c r="AP65" s="20">
        <f t="shared" si="5"/>
        <v>-3.8396064000000002E-4</v>
      </c>
      <c r="AQ65" s="20">
        <f t="shared" si="5"/>
        <v>-3.8396064000000002E-4</v>
      </c>
      <c r="AR65" s="20">
        <f t="shared" si="5"/>
        <v>-3.8396064000000002E-4</v>
      </c>
      <c r="AS65" s="20">
        <f t="shared" si="5"/>
        <v>-3.8396064000000002E-4</v>
      </c>
      <c r="AT65" s="20">
        <f t="shared" si="5"/>
        <v>-3.8396064000000002E-4</v>
      </c>
      <c r="AU65" s="20">
        <f t="shared" si="5"/>
        <v>-3.8396064000000002E-4</v>
      </c>
      <c r="AV65" s="20">
        <f t="shared" si="5"/>
        <v>-3.8396064000000002E-4</v>
      </c>
      <c r="AW65" s="20">
        <f t="shared" si="5"/>
        <v>-3.8396064000000002E-4</v>
      </c>
      <c r="AX65" s="20">
        <f t="shared" si="5"/>
        <v>-3.8396064000000002E-4</v>
      </c>
      <c r="AY65" s="20">
        <f t="shared" si="5"/>
        <v>0</v>
      </c>
      <c r="AZ65" s="20">
        <f t="shared" si="5"/>
        <v>0</v>
      </c>
      <c r="BA65" s="20">
        <f t="shared" si="5"/>
        <v>0</v>
      </c>
      <c r="BB65" s="20">
        <f t="shared" si="5"/>
        <v>0</v>
      </c>
      <c r="BC65" s="20">
        <f t="shared" si="5"/>
        <v>0</v>
      </c>
      <c r="BD65" s="20">
        <f t="shared" si="5"/>
        <v>0</v>
      </c>
      <c r="BE65" s="20">
        <f t="shared" si="5"/>
        <v>0</v>
      </c>
      <c r="BF65" s="20">
        <f t="shared" si="5"/>
        <v>0</v>
      </c>
      <c r="BG65" s="20">
        <f t="shared" si="5"/>
        <v>0</v>
      </c>
      <c r="BH65" s="20">
        <f t="shared" si="5"/>
        <v>0</v>
      </c>
      <c r="BI65" s="20">
        <f t="shared" si="5"/>
        <v>0</v>
      </c>
      <c r="BJ65" s="20">
        <f t="shared" si="5"/>
        <v>0</v>
      </c>
      <c r="BK65" s="20">
        <f t="shared" si="5"/>
        <v>0</v>
      </c>
      <c r="BL65" s="20">
        <f t="shared" si="5"/>
        <v>0</v>
      </c>
    </row>
    <row r="66" spans="1:64" ht="17.100000000000001" customHeight="1" outlineLevel="1">
      <c r="A66" s="262"/>
      <c r="B66" s="2" t="s">
        <v>383</v>
      </c>
      <c r="C66" s="2" t="s">
        <v>384</v>
      </c>
      <c r="D66" s="2" t="s">
        <v>197</v>
      </c>
      <c r="E66" s="20">
        <v>0</v>
      </c>
      <c r="F66" s="20">
        <f>E68</f>
        <v>-1.72782288E-2</v>
      </c>
      <c r="G66" s="20">
        <f t="shared" ref="G66:BL66" si="6">F68</f>
        <v>-1.689426816E-2</v>
      </c>
      <c r="H66" s="20">
        <f t="shared" si="6"/>
        <v>-1.651030752E-2</v>
      </c>
      <c r="I66" s="20">
        <f t="shared" si="6"/>
        <v>-1.612634688E-2</v>
      </c>
      <c r="J66" s="20">
        <f t="shared" si="6"/>
        <v>-1.574238624E-2</v>
      </c>
      <c r="K66" s="20">
        <f t="shared" si="6"/>
        <v>-1.53584256E-2</v>
      </c>
      <c r="L66" s="20">
        <f t="shared" si="6"/>
        <v>-1.4974464959999999E-2</v>
      </c>
      <c r="M66" s="20">
        <f t="shared" si="6"/>
        <v>-1.4590504319999999E-2</v>
      </c>
      <c r="N66" s="20">
        <f t="shared" si="6"/>
        <v>-1.4206543679999999E-2</v>
      </c>
      <c r="O66" s="20">
        <f t="shared" si="6"/>
        <v>-1.3822583039999999E-2</v>
      </c>
      <c r="P66" s="20">
        <f t="shared" si="6"/>
        <v>-1.3438622399999999E-2</v>
      </c>
      <c r="Q66" s="20">
        <f t="shared" si="6"/>
        <v>-1.3054661759999999E-2</v>
      </c>
      <c r="R66" s="20">
        <f t="shared" si="6"/>
        <v>-1.2670701119999999E-2</v>
      </c>
      <c r="S66" s="20">
        <f t="shared" si="6"/>
        <v>-1.2286740479999999E-2</v>
      </c>
      <c r="T66" s="20">
        <f t="shared" si="6"/>
        <v>-1.1902779839999999E-2</v>
      </c>
      <c r="U66" s="20">
        <f t="shared" si="6"/>
        <v>-1.1518819199999999E-2</v>
      </c>
      <c r="V66" s="20">
        <f t="shared" si="6"/>
        <v>-1.1134858559999999E-2</v>
      </c>
      <c r="W66" s="20">
        <f t="shared" si="6"/>
        <v>-1.0750897919999999E-2</v>
      </c>
      <c r="X66" s="20">
        <f t="shared" si="6"/>
        <v>-1.0366937279999999E-2</v>
      </c>
      <c r="Y66" s="20">
        <f t="shared" si="6"/>
        <v>-9.9829766399999985E-3</v>
      </c>
      <c r="Z66" s="20">
        <f t="shared" si="6"/>
        <v>-9.5990159999999984E-3</v>
      </c>
      <c r="AA66" s="20">
        <f t="shared" si="6"/>
        <v>-9.2150553599999983E-3</v>
      </c>
      <c r="AB66" s="20">
        <f t="shared" si="6"/>
        <v>-8.8310947199999983E-3</v>
      </c>
      <c r="AC66" s="20">
        <f t="shared" si="6"/>
        <v>-8.4471340799999982E-3</v>
      </c>
      <c r="AD66" s="20">
        <f t="shared" si="6"/>
        <v>-8.0631734399999981E-3</v>
      </c>
      <c r="AE66" s="20">
        <f t="shared" si="6"/>
        <v>-7.679212799999998E-3</v>
      </c>
      <c r="AF66" s="20">
        <f t="shared" si="6"/>
        <v>-7.295252159999998E-3</v>
      </c>
      <c r="AG66" s="20">
        <f t="shared" si="6"/>
        <v>-6.9112915199999979E-3</v>
      </c>
      <c r="AH66" s="20">
        <f>AG68</f>
        <v>-6.5273308799999978E-3</v>
      </c>
      <c r="AI66" s="20">
        <f t="shared" si="6"/>
        <v>-6.1433702399999977E-3</v>
      </c>
      <c r="AJ66" s="20">
        <f t="shared" si="6"/>
        <v>-5.7594095999999977E-3</v>
      </c>
      <c r="AK66" s="20">
        <f t="shared" si="6"/>
        <v>-5.3754489599999976E-3</v>
      </c>
      <c r="AL66" s="20">
        <f t="shared" si="6"/>
        <v>-4.9914883199999975E-3</v>
      </c>
      <c r="AM66" s="20">
        <f>AL68</f>
        <v>-4.6075276799999974E-3</v>
      </c>
      <c r="AN66" s="20">
        <f t="shared" si="6"/>
        <v>-4.2235670399999974E-3</v>
      </c>
      <c r="AO66" s="20">
        <f t="shared" si="6"/>
        <v>-3.8396063999999973E-3</v>
      </c>
      <c r="AP66" s="20">
        <f t="shared" si="6"/>
        <v>-3.4556457599999972E-3</v>
      </c>
      <c r="AQ66" s="20">
        <f t="shared" si="6"/>
        <v>-3.0716851199999971E-3</v>
      </c>
      <c r="AR66" s="20">
        <f>AQ68</f>
        <v>-2.6877244799999971E-3</v>
      </c>
      <c r="AS66" s="20">
        <f t="shared" si="6"/>
        <v>-2.303763839999997E-3</v>
      </c>
      <c r="AT66" s="20">
        <f t="shared" si="6"/>
        <v>-1.9198031999999969E-3</v>
      </c>
      <c r="AU66" s="20">
        <f t="shared" si="6"/>
        <v>-1.5358425599999968E-3</v>
      </c>
      <c r="AV66" s="20">
        <f t="shared" si="6"/>
        <v>-1.1518819199999968E-3</v>
      </c>
      <c r="AW66" s="20">
        <f>AV68</f>
        <v>-7.6792127999999668E-4</v>
      </c>
      <c r="AX66" s="20">
        <f t="shared" si="6"/>
        <v>-3.8396063999999666E-4</v>
      </c>
      <c r="AY66" s="20">
        <f t="shared" si="6"/>
        <v>3.3610267347050637E-18</v>
      </c>
      <c r="AZ66" s="20">
        <f t="shared" si="6"/>
        <v>3.3610267347050637E-18</v>
      </c>
      <c r="BA66" s="20">
        <f>AZ68</f>
        <v>3.3610267347050637E-18</v>
      </c>
      <c r="BB66" s="20">
        <f t="shared" si="6"/>
        <v>3.3610267347050637E-18</v>
      </c>
      <c r="BC66" s="20">
        <f t="shared" si="6"/>
        <v>3.3610267347050637E-18</v>
      </c>
      <c r="BD66" s="20">
        <f t="shared" si="6"/>
        <v>3.3610267347050637E-18</v>
      </c>
      <c r="BE66" s="20">
        <f t="shared" si="6"/>
        <v>3.3610267347050637E-18</v>
      </c>
      <c r="BF66" s="20">
        <f>BE68</f>
        <v>3.3610267347050637E-18</v>
      </c>
      <c r="BG66" s="20">
        <f t="shared" si="6"/>
        <v>3.3610267347050637E-18</v>
      </c>
      <c r="BH66" s="20">
        <f t="shared" si="6"/>
        <v>3.3610267347050637E-18</v>
      </c>
      <c r="BI66" s="20">
        <f t="shared" si="6"/>
        <v>3.3610267347050637E-18</v>
      </c>
      <c r="BJ66" s="20">
        <f t="shared" si="6"/>
        <v>3.3610267347050637E-18</v>
      </c>
      <c r="BK66" s="20">
        <f>BJ68</f>
        <v>3.3610267347050637E-18</v>
      </c>
      <c r="BL66" s="20">
        <f t="shared" si="6"/>
        <v>3.3610267347050637E-18</v>
      </c>
    </row>
    <row r="67" spans="1:64" ht="17.25" customHeight="1" outlineLevel="1">
      <c r="A67" s="262"/>
      <c r="B67" s="2" t="s">
        <v>385</v>
      </c>
      <c r="C67" s="2" t="s">
        <v>386</v>
      </c>
      <c r="D67" s="2" t="s">
        <v>197</v>
      </c>
      <c r="E67" s="20">
        <f>E68*(1/(1+'Fixed Data'!$E$8))</f>
        <v>-1.677497941747573E-2</v>
      </c>
      <c r="F67" s="20">
        <f>F68*(1/(1+'Fixed Data'!$E$8))</f>
        <v>-1.6402202097087377E-2</v>
      </c>
      <c r="G67" s="20">
        <f>G68*(1/(1+'Fixed Data'!$E$8))</f>
        <v>-1.6029424776699028E-2</v>
      </c>
      <c r="H67" s="20">
        <f>H68*(1/(1+'Fixed Data'!$E$8))</f>
        <v>-1.5656647456310679E-2</v>
      </c>
      <c r="I67" s="20">
        <f>I68*(1/(1+'Fixed Data'!$E$8))</f>
        <v>-1.528387013592233E-2</v>
      </c>
      <c r="J67" s="20">
        <f>J68*(1/(1+'Fixed Data'!$E$8))</f>
        <v>-1.491109281553398E-2</v>
      </c>
      <c r="K67" s="20">
        <f>K68*(1/(1+'Fixed Data'!$E$8))</f>
        <v>-1.4538315495145631E-2</v>
      </c>
      <c r="L67" s="20">
        <f>L68*(1/(1+'Fixed Data'!$E$8))</f>
        <v>-1.4165538174757282E-2</v>
      </c>
      <c r="M67" s="20">
        <f>M68*(1/(1+'Fixed Data'!$E$8))</f>
        <v>-1.3792760854368931E-2</v>
      </c>
      <c r="N67" s="20">
        <f>N68*(1/(1+'Fixed Data'!$E$8))</f>
        <v>-1.3419983533980582E-2</v>
      </c>
      <c r="O67" s="20">
        <f>O68*(1/(1+'Fixed Data'!$E$8))</f>
        <v>-1.3047206213592233E-2</v>
      </c>
      <c r="P67" s="20">
        <f>P68*(1/(1+'Fixed Data'!$E$8))</f>
        <v>-1.2674428893203882E-2</v>
      </c>
      <c r="Q67" s="20">
        <f>Q68*(1/(1+'Fixed Data'!$E$8))</f>
        <v>-1.2301651572815533E-2</v>
      </c>
      <c r="R67" s="20">
        <f>R68*(1/(1+'Fixed Data'!$E$8))</f>
        <v>-1.1928874252427184E-2</v>
      </c>
      <c r="S67" s="20">
        <f>S68*(1/(1+'Fixed Data'!$E$8))</f>
        <v>-1.1556096932038833E-2</v>
      </c>
      <c r="T67" s="20">
        <f>T68*(1/(1+'Fixed Data'!$E$8))</f>
        <v>-1.1183319611650484E-2</v>
      </c>
      <c r="U67" s="20">
        <f>U68*(1/(1+'Fixed Data'!$E$8))</f>
        <v>-1.0810542291262135E-2</v>
      </c>
      <c r="V67" s="20">
        <f>V68*(1/(1+'Fixed Data'!$E$8))</f>
        <v>-1.0437764970873785E-2</v>
      </c>
      <c r="W67" s="20">
        <f>W68*(1/(1+'Fixed Data'!$E$8))</f>
        <v>-1.0064987650485436E-2</v>
      </c>
      <c r="X67" s="20">
        <f>X68*(1/(1+'Fixed Data'!$E$8))</f>
        <v>-9.6922103300970865E-3</v>
      </c>
      <c r="Y67" s="20">
        <f>Y68*(1/(1+'Fixed Data'!$E$8))</f>
        <v>-9.3194330097087358E-3</v>
      </c>
      <c r="Z67" s="20">
        <f>Z68*(1/(1+'Fixed Data'!$E$8))</f>
        <v>-8.9466556893203868E-3</v>
      </c>
      <c r="AA67" s="20">
        <f>AA68*(1/(1+'Fixed Data'!$E$8))</f>
        <v>-8.5738783689320378E-3</v>
      </c>
      <c r="AB67" s="20">
        <f>AB68*(1/(1+'Fixed Data'!$E$8))</f>
        <v>-8.201101048543687E-3</v>
      </c>
      <c r="AC67" s="20">
        <f>AC68*(1/(1+'Fixed Data'!$E$8))</f>
        <v>-7.828323728155338E-3</v>
      </c>
      <c r="AD67" s="20">
        <f>AD68*(1/(1+'Fixed Data'!$E$8))</f>
        <v>-7.4555464077669881E-3</v>
      </c>
      <c r="AE67" s="20">
        <f>AE68*(1/(1+'Fixed Data'!$E$8))</f>
        <v>-7.0827690873786391E-3</v>
      </c>
      <c r="AF67" s="20">
        <f>AF68*(1/(1+'Fixed Data'!$E$8))</f>
        <v>-6.7099917669902892E-3</v>
      </c>
      <c r="AG67" s="20">
        <f>AG68*(1/(1+'Fixed Data'!$E$8))</f>
        <v>-6.3372144466019393E-3</v>
      </c>
      <c r="AH67" s="20">
        <f>AH68*(1/(1+'Fixed Data'!$E$8))</f>
        <v>-5.9644371262135903E-3</v>
      </c>
      <c r="AI67" s="20">
        <f>AI68*(1/(1+'Fixed Data'!$E$8))</f>
        <v>-5.5916598058252404E-3</v>
      </c>
      <c r="AJ67" s="20">
        <f>AJ68*(1/(1+'Fixed Data'!$E$8))</f>
        <v>-5.2188824854368905E-3</v>
      </c>
      <c r="AK67" s="20">
        <f>AK68*(1/(1+'Fixed Data'!$E$8))</f>
        <v>-4.8461051650485415E-3</v>
      </c>
      <c r="AL67" s="20">
        <f>AL68*(1/(1+'Fixed Data'!$E$8))</f>
        <v>-4.4733278446601916E-3</v>
      </c>
      <c r="AM67" s="20">
        <f>AM68*(1/(1+'Fixed Data'!$E$8))</f>
        <v>-4.1005505242718418E-3</v>
      </c>
      <c r="AN67" s="20">
        <f>AN68*(1/(1+'Fixed Data'!$E$8))</f>
        <v>-3.7277732038834928E-3</v>
      </c>
      <c r="AO67" s="20">
        <f>AO68*(1/(1+'Fixed Data'!$E$8))</f>
        <v>-3.3549958834951429E-3</v>
      </c>
      <c r="AP67" s="20">
        <f>AP68*(1/(1+'Fixed Data'!$E$8))</f>
        <v>-2.9822185631067934E-3</v>
      </c>
      <c r="AQ67" s="20">
        <f>AQ68*(1/(1+'Fixed Data'!$E$8))</f>
        <v>-2.609441242718444E-3</v>
      </c>
      <c r="AR67" s="20">
        <f>AR68*(1/(1+'Fixed Data'!$E$8))</f>
        <v>-2.2366639223300941E-3</v>
      </c>
      <c r="AS67" s="20">
        <f>AS68*(1/(1+'Fixed Data'!$E$8))</f>
        <v>-1.8638866019417446E-3</v>
      </c>
      <c r="AT67" s="20">
        <f>AT68*(1/(1+'Fixed Data'!$E$8))</f>
        <v>-1.491109281553395E-3</v>
      </c>
      <c r="AU67" s="20">
        <f>AU68*(1/(1+'Fixed Data'!$E$8))</f>
        <v>-1.1183319611650453E-3</v>
      </c>
      <c r="AV67" s="20">
        <f>AV68*(1/(1+'Fixed Data'!$E$8))</f>
        <v>-7.4555464077669586E-4</v>
      </c>
      <c r="AW67" s="20">
        <f>AW68*(1/(1+'Fixed Data'!$E$8))</f>
        <v>-3.7277732038834625E-4</v>
      </c>
      <c r="AX67" s="20">
        <f>AX68*(1/(1+'Fixed Data'!$E$8))</f>
        <v>3.2631327521408385E-18</v>
      </c>
      <c r="AY67" s="20">
        <f>AY68*(1/(1+'Fixed Data'!$E$8))</f>
        <v>3.2631327521408385E-18</v>
      </c>
      <c r="AZ67" s="20">
        <f>AZ68*(1/(1+'Fixed Data'!$E$8))</f>
        <v>3.2631327521408385E-18</v>
      </c>
      <c r="BA67" s="20">
        <f>BA68*(1/(1+'Fixed Data'!$E$8))</f>
        <v>3.2631327521408385E-18</v>
      </c>
      <c r="BB67" s="20">
        <f>BB68*(1/(1+'Fixed Data'!$E$8))</f>
        <v>3.2631327521408385E-18</v>
      </c>
      <c r="BC67" s="20">
        <f>BC68*(1/(1+'Fixed Data'!$E$8))</f>
        <v>3.2631327521408385E-18</v>
      </c>
      <c r="BD67" s="20">
        <f>BD68*(1/(1+'Fixed Data'!$E$8))</f>
        <v>3.2631327521408385E-18</v>
      </c>
      <c r="BE67" s="20">
        <f>BE68*(1/(1+'Fixed Data'!$E$8))</f>
        <v>3.2631327521408385E-18</v>
      </c>
      <c r="BF67" s="20">
        <f>BF68*(1/(1+'Fixed Data'!$E$8))</f>
        <v>3.2631327521408385E-18</v>
      </c>
      <c r="BG67" s="20">
        <f>BG68*(1/(1+'Fixed Data'!$E$8))</f>
        <v>3.2631327521408385E-18</v>
      </c>
      <c r="BH67" s="20">
        <f>BH68*(1/(1+'Fixed Data'!$E$8))</f>
        <v>3.2631327521408385E-18</v>
      </c>
      <c r="BI67" s="20">
        <f>BI68*(1/(1+'Fixed Data'!$E$8))</f>
        <v>3.2631327521408385E-18</v>
      </c>
      <c r="BJ67" s="20">
        <f>BJ68*(1/(1+'Fixed Data'!$E$8))</f>
        <v>3.2631327521408385E-18</v>
      </c>
      <c r="BK67" s="20">
        <f>BK68*(1/(1+'Fixed Data'!$E$8))</f>
        <v>3.2631327521408385E-18</v>
      </c>
      <c r="BL67" s="20">
        <f>BL68*(1/(1+'Fixed Data'!$E$8))</f>
        <v>3.2631327521408385E-18</v>
      </c>
    </row>
    <row r="68" spans="1:64" ht="16.5" customHeight="1" outlineLevel="1">
      <c r="A68" s="262"/>
      <c r="B68" s="2" t="s">
        <v>387</v>
      </c>
      <c r="C68" s="2" t="s">
        <v>388</v>
      </c>
      <c r="D68" s="2" t="s">
        <v>197</v>
      </c>
      <c r="E68" s="20">
        <f t="shared" ref="E68:BL68" si="7">E33-E65+E66</f>
        <v>-1.72782288E-2</v>
      </c>
      <c r="F68" s="20">
        <f t="shared" si="7"/>
        <v>-1.689426816E-2</v>
      </c>
      <c r="G68" s="20">
        <f t="shared" si="7"/>
        <v>-1.651030752E-2</v>
      </c>
      <c r="H68" s="20">
        <f t="shared" si="7"/>
        <v>-1.612634688E-2</v>
      </c>
      <c r="I68" s="20">
        <f t="shared" si="7"/>
        <v>-1.574238624E-2</v>
      </c>
      <c r="J68" s="20">
        <f t="shared" si="7"/>
        <v>-1.53584256E-2</v>
      </c>
      <c r="K68" s="20">
        <f t="shared" si="7"/>
        <v>-1.4974464959999999E-2</v>
      </c>
      <c r="L68" s="20">
        <f t="shared" si="7"/>
        <v>-1.4590504319999999E-2</v>
      </c>
      <c r="M68" s="20">
        <f t="shared" si="7"/>
        <v>-1.4206543679999999E-2</v>
      </c>
      <c r="N68" s="20">
        <f t="shared" si="7"/>
        <v>-1.3822583039999999E-2</v>
      </c>
      <c r="O68" s="20">
        <f t="shared" si="7"/>
        <v>-1.3438622399999999E-2</v>
      </c>
      <c r="P68" s="20">
        <f t="shared" si="7"/>
        <v>-1.3054661759999999E-2</v>
      </c>
      <c r="Q68" s="20">
        <f t="shared" si="7"/>
        <v>-1.2670701119999999E-2</v>
      </c>
      <c r="R68" s="20">
        <f t="shared" si="7"/>
        <v>-1.2286740479999999E-2</v>
      </c>
      <c r="S68" s="20">
        <f t="shared" si="7"/>
        <v>-1.1902779839999999E-2</v>
      </c>
      <c r="T68" s="20">
        <f t="shared" si="7"/>
        <v>-1.1518819199999999E-2</v>
      </c>
      <c r="U68" s="20">
        <f t="shared" si="7"/>
        <v>-1.1134858559999999E-2</v>
      </c>
      <c r="V68" s="20">
        <f t="shared" si="7"/>
        <v>-1.0750897919999999E-2</v>
      </c>
      <c r="W68" s="20">
        <f t="shared" si="7"/>
        <v>-1.0366937279999999E-2</v>
      </c>
      <c r="X68" s="20">
        <f t="shared" si="7"/>
        <v>-9.9829766399999985E-3</v>
      </c>
      <c r="Y68" s="20">
        <f t="shared" si="7"/>
        <v>-9.5990159999999984E-3</v>
      </c>
      <c r="Z68" s="20">
        <f t="shared" si="7"/>
        <v>-9.2150553599999983E-3</v>
      </c>
      <c r="AA68" s="20">
        <f t="shared" si="7"/>
        <v>-8.8310947199999983E-3</v>
      </c>
      <c r="AB68" s="20">
        <f t="shared" si="7"/>
        <v>-8.4471340799999982E-3</v>
      </c>
      <c r="AC68" s="20">
        <f t="shared" si="7"/>
        <v>-8.0631734399999981E-3</v>
      </c>
      <c r="AD68" s="20">
        <f t="shared" si="7"/>
        <v>-7.679212799999998E-3</v>
      </c>
      <c r="AE68" s="20">
        <f t="shared" si="7"/>
        <v>-7.295252159999998E-3</v>
      </c>
      <c r="AF68" s="20">
        <f t="shared" si="7"/>
        <v>-6.9112915199999979E-3</v>
      </c>
      <c r="AG68" s="20">
        <f t="shared" si="7"/>
        <v>-6.5273308799999978E-3</v>
      </c>
      <c r="AH68" s="20">
        <f t="shared" si="7"/>
        <v>-6.1433702399999977E-3</v>
      </c>
      <c r="AI68" s="20">
        <f t="shared" si="7"/>
        <v>-5.7594095999999977E-3</v>
      </c>
      <c r="AJ68" s="20">
        <f t="shared" si="7"/>
        <v>-5.3754489599999976E-3</v>
      </c>
      <c r="AK68" s="20">
        <f t="shared" si="7"/>
        <v>-4.9914883199999975E-3</v>
      </c>
      <c r="AL68" s="20">
        <f t="shared" si="7"/>
        <v>-4.6075276799999974E-3</v>
      </c>
      <c r="AM68" s="20">
        <f t="shared" si="7"/>
        <v>-4.2235670399999974E-3</v>
      </c>
      <c r="AN68" s="20">
        <f t="shared" si="7"/>
        <v>-3.8396063999999973E-3</v>
      </c>
      <c r="AO68" s="20">
        <f t="shared" si="7"/>
        <v>-3.4556457599999972E-3</v>
      </c>
      <c r="AP68" s="20">
        <f t="shared" si="7"/>
        <v>-3.0716851199999971E-3</v>
      </c>
      <c r="AQ68" s="20">
        <f t="shared" si="7"/>
        <v>-2.6877244799999971E-3</v>
      </c>
      <c r="AR68" s="20">
        <f t="shared" si="7"/>
        <v>-2.303763839999997E-3</v>
      </c>
      <c r="AS68" s="20">
        <f t="shared" si="7"/>
        <v>-1.9198031999999969E-3</v>
      </c>
      <c r="AT68" s="20">
        <f t="shared" si="7"/>
        <v>-1.5358425599999968E-3</v>
      </c>
      <c r="AU68" s="20">
        <f t="shared" si="7"/>
        <v>-1.1518819199999968E-3</v>
      </c>
      <c r="AV68" s="20">
        <f t="shared" si="7"/>
        <v>-7.6792127999999668E-4</v>
      </c>
      <c r="AW68" s="20">
        <f t="shared" si="7"/>
        <v>-3.8396063999999666E-4</v>
      </c>
      <c r="AX68" s="20">
        <f t="shared" si="7"/>
        <v>3.3610267347050637E-18</v>
      </c>
      <c r="AY68" s="20">
        <f t="shared" si="7"/>
        <v>3.3610267347050637E-18</v>
      </c>
      <c r="AZ68" s="20">
        <f t="shared" si="7"/>
        <v>3.3610267347050637E-18</v>
      </c>
      <c r="BA68" s="20">
        <f t="shared" si="7"/>
        <v>3.3610267347050637E-18</v>
      </c>
      <c r="BB68" s="20">
        <f t="shared" si="7"/>
        <v>3.3610267347050637E-18</v>
      </c>
      <c r="BC68" s="20">
        <f t="shared" si="7"/>
        <v>3.3610267347050637E-18</v>
      </c>
      <c r="BD68" s="20">
        <f t="shared" si="7"/>
        <v>3.3610267347050637E-18</v>
      </c>
      <c r="BE68" s="20">
        <f t="shared" si="7"/>
        <v>3.3610267347050637E-18</v>
      </c>
      <c r="BF68" s="20">
        <f t="shared" si="7"/>
        <v>3.3610267347050637E-18</v>
      </c>
      <c r="BG68" s="20">
        <f t="shared" si="7"/>
        <v>3.3610267347050637E-18</v>
      </c>
      <c r="BH68" s="20">
        <f t="shared" si="7"/>
        <v>3.3610267347050637E-18</v>
      </c>
      <c r="BI68" s="20">
        <f t="shared" si="7"/>
        <v>3.3610267347050637E-18</v>
      </c>
      <c r="BJ68" s="20">
        <f t="shared" si="7"/>
        <v>3.3610267347050637E-18</v>
      </c>
      <c r="BK68" s="20">
        <f t="shared" si="7"/>
        <v>3.3610267347050637E-18</v>
      </c>
      <c r="BL68" s="20">
        <f t="shared" si="7"/>
        <v>3.3610267347050637E-18</v>
      </c>
    </row>
    <row r="69" spans="1:64" ht="16.5">
      <c r="A69" s="262"/>
      <c r="B69" s="2" t="s">
        <v>389</v>
      </c>
      <c r="C69" s="2" t="s">
        <v>390</v>
      </c>
      <c r="D69" s="2" t="s">
        <v>197</v>
      </c>
      <c r="E69" s="20">
        <f>AVERAGE(E66:E67)*'Fixed Data'!$E$8</f>
        <v>-2.5162469126213595E-4</v>
      </c>
      <c r="F69" s="20">
        <f>AVERAGE(F66:F67)*'Fixed Data'!$E$8</f>
        <v>-5.0520646345631056E-4</v>
      </c>
      <c r="G69" s="20">
        <f>AVERAGE(G66:G67)*'Fixed Data'!$E$8</f>
        <v>-4.9385539405048546E-4</v>
      </c>
      <c r="H69" s="20">
        <f>AVERAGE(H66:H67)*'Fixed Data'!$E$8</f>
        <v>-4.8250432464466025E-4</v>
      </c>
      <c r="I69" s="20">
        <f>AVERAGE(I66:I67)*'Fixed Data'!$E$8</f>
        <v>-4.7115325523883493E-4</v>
      </c>
      <c r="J69" s="20">
        <f>AVERAGE(J66:J67)*'Fixed Data'!$E$8</f>
        <v>-4.5980218583300967E-4</v>
      </c>
      <c r="K69" s="20">
        <f>AVERAGE(K66:K67)*'Fixed Data'!$E$8</f>
        <v>-4.4845111642718446E-4</v>
      </c>
      <c r="L69" s="20">
        <f>AVERAGE(L66:L67)*'Fixed Data'!$E$8</f>
        <v>-4.3710004702135919E-4</v>
      </c>
      <c r="M69" s="20">
        <f>AVERAGE(M66:M67)*'Fixed Data'!$E$8</f>
        <v>-4.2574897761553393E-4</v>
      </c>
      <c r="N69" s="20">
        <f>AVERAGE(N66:N67)*'Fixed Data'!$E$8</f>
        <v>-4.1439790820970872E-4</v>
      </c>
      <c r="O69" s="20">
        <f>AVERAGE(O66:O67)*'Fixed Data'!$E$8</f>
        <v>-4.0304683880388345E-4</v>
      </c>
      <c r="P69" s="20">
        <f>AVERAGE(P66:P67)*'Fixed Data'!$E$8</f>
        <v>-3.9169576939805824E-4</v>
      </c>
      <c r="Q69" s="20">
        <f>AVERAGE(Q66:Q67)*'Fixed Data'!$E$8</f>
        <v>-3.8034469999223292E-4</v>
      </c>
      <c r="R69" s="20">
        <f>AVERAGE(R66:R67)*'Fixed Data'!$E$8</f>
        <v>-3.6899363058640777E-4</v>
      </c>
      <c r="S69" s="20">
        <f>AVERAGE(S66:S67)*'Fixed Data'!$E$8</f>
        <v>-3.5764256118058245E-4</v>
      </c>
      <c r="T69" s="20">
        <f>AVERAGE(T66:T67)*'Fixed Data'!$E$8</f>
        <v>-3.4629149177475724E-4</v>
      </c>
      <c r="U69" s="20">
        <f>AVERAGE(U66:U67)*'Fixed Data'!$E$8</f>
        <v>-3.3494042236893197E-4</v>
      </c>
      <c r="V69" s="20">
        <f>AVERAGE(V66:V67)*'Fixed Data'!$E$8</f>
        <v>-3.2358935296310671E-4</v>
      </c>
      <c r="W69" s="20">
        <f>AVERAGE(W66:W67)*'Fixed Data'!$E$8</f>
        <v>-3.1223828355728155E-4</v>
      </c>
      <c r="X69" s="20">
        <f>AVERAGE(X66:X67)*'Fixed Data'!$E$8</f>
        <v>-3.0088721415145623E-4</v>
      </c>
      <c r="Y69" s="20">
        <f>AVERAGE(Y66:Y67)*'Fixed Data'!$E$8</f>
        <v>-2.8953614474563102E-4</v>
      </c>
      <c r="Z69" s="20">
        <f>AVERAGE(Z66:Z67)*'Fixed Data'!$E$8</f>
        <v>-2.7818507533980576E-4</v>
      </c>
      <c r="AA69" s="20">
        <f>AVERAGE(AA66:AA67)*'Fixed Data'!$E$8</f>
        <v>-2.6683400593398055E-4</v>
      </c>
      <c r="AB69" s="20">
        <f>AVERAGE(AB66:AB67)*'Fixed Data'!$E$8</f>
        <v>-2.5548293652815528E-4</v>
      </c>
      <c r="AC69" s="20">
        <f>AVERAGE(AC66:AC67)*'Fixed Data'!$E$8</f>
        <v>-2.4413186712233002E-4</v>
      </c>
      <c r="AD69" s="20">
        <f>AVERAGE(AD66:AD67)*'Fixed Data'!$E$8</f>
        <v>-2.3278079771650478E-4</v>
      </c>
      <c r="AE69" s="20">
        <f>AVERAGE(AE66:AE67)*'Fixed Data'!$E$8</f>
        <v>-2.2142972831067954E-4</v>
      </c>
      <c r="AF69" s="20">
        <f>AVERAGE(AF66:AF67)*'Fixed Data'!$E$8</f>
        <v>-2.1007865890485431E-4</v>
      </c>
      <c r="AG69" s="20">
        <f>AVERAGE(AG66:AG67)*'Fixed Data'!$E$8</f>
        <v>-1.9872758949902907E-4</v>
      </c>
      <c r="AH69" s="20">
        <f>AVERAGE(AH66:AH67)*'Fixed Data'!$E$8</f>
        <v>-1.8737652009320383E-4</v>
      </c>
      <c r="AI69" s="20">
        <f>AVERAGE(AI66:AI67)*'Fixed Data'!$E$8</f>
        <v>-1.7602545068737857E-4</v>
      </c>
      <c r="AJ69" s="20">
        <f>AVERAGE(AJ66:AJ67)*'Fixed Data'!$E$8</f>
        <v>-1.646743812815533E-4</v>
      </c>
      <c r="AK69" s="20">
        <f>AVERAGE(AK66:AK67)*'Fixed Data'!$E$8</f>
        <v>-1.5332331187572807E-4</v>
      </c>
      <c r="AL69" s="20">
        <f>AVERAGE(AL66:AL67)*'Fixed Data'!$E$8</f>
        <v>-1.4197224246990283E-4</v>
      </c>
      <c r="AM69" s="20">
        <f>AVERAGE(AM66:AM67)*'Fixed Data'!$E$8</f>
        <v>-1.3062117306407759E-4</v>
      </c>
      <c r="AN69" s="20">
        <f>AVERAGE(AN66:AN67)*'Fixed Data'!$E$8</f>
        <v>-1.1927010365825237E-4</v>
      </c>
      <c r="AO69" s="20">
        <f>AVERAGE(AO66:AO67)*'Fixed Data'!$E$8</f>
        <v>-1.079190342524271E-4</v>
      </c>
      <c r="AP69" s="20">
        <f>AVERAGE(AP66:AP67)*'Fixed Data'!$E$8</f>
        <v>-9.6567964846601864E-5</v>
      </c>
      <c r="AQ69" s="20">
        <f>AVERAGE(AQ66:AQ67)*'Fixed Data'!$E$8</f>
        <v>-8.5216895440776613E-5</v>
      </c>
      <c r="AR69" s="20">
        <f>AVERAGE(AR66:AR67)*'Fixed Data'!$E$8</f>
        <v>-7.3865826034951362E-5</v>
      </c>
      <c r="AS69" s="20">
        <f>AVERAGE(AS66:AS67)*'Fixed Data'!$E$8</f>
        <v>-6.2514756629126125E-5</v>
      </c>
      <c r="AT69" s="20">
        <f>AVERAGE(AT66:AT67)*'Fixed Data'!$E$8</f>
        <v>-5.1163687223300881E-5</v>
      </c>
      <c r="AU69" s="20">
        <f>AVERAGE(AU66:AU67)*'Fixed Data'!$E$8</f>
        <v>-3.981261781747563E-5</v>
      </c>
      <c r="AV69" s="20">
        <f>AVERAGE(AV66:AV67)*'Fixed Data'!$E$8</f>
        <v>-2.8461548411650389E-5</v>
      </c>
      <c r="AW69" s="20">
        <f>AVERAGE(AW66:AW67)*'Fixed Data'!$E$8</f>
        <v>-1.7110479005825141E-5</v>
      </c>
      <c r="AX69" s="20">
        <f>AVERAGE(AX66:AX67)*'Fixed Data'!$E$8</f>
        <v>-5.7594095999999013E-6</v>
      </c>
      <c r="AY69" s="20">
        <f>AVERAGE(AY66:AY67)*'Fixed Data'!$E$8</f>
        <v>9.9362392302688534E-20</v>
      </c>
      <c r="AZ69" s="20">
        <f>AVERAGE(AZ66:AZ67)*'Fixed Data'!$E$8</f>
        <v>9.9362392302688534E-20</v>
      </c>
      <c r="BA69" s="20">
        <f>AVERAGE(BA66:BA67)*'Fixed Data'!$E$8</f>
        <v>9.9362392302688534E-20</v>
      </c>
      <c r="BB69" s="20">
        <f>AVERAGE(BB66:BB67)*'Fixed Data'!$E$8</f>
        <v>9.9362392302688534E-20</v>
      </c>
      <c r="BC69" s="20">
        <f>AVERAGE(BC66:BC67)*'Fixed Data'!$E$8</f>
        <v>9.9362392302688534E-20</v>
      </c>
      <c r="BD69" s="20">
        <f>AVERAGE(BD66:BD67)*'Fixed Data'!$E$8</f>
        <v>9.9362392302688534E-20</v>
      </c>
      <c r="BE69" s="20">
        <f>AVERAGE(BE66:BE67)*'Fixed Data'!$E$8</f>
        <v>9.9362392302688534E-20</v>
      </c>
      <c r="BF69" s="20">
        <f>AVERAGE(BF66:BF67)*'Fixed Data'!$E$8</f>
        <v>9.9362392302688534E-20</v>
      </c>
      <c r="BG69" s="20">
        <f>AVERAGE(BG66:BG67)*'Fixed Data'!$E$8</f>
        <v>9.9362392302688534E-20</v>
      </c>
      <c r="BH69" s="20">
        <f>AVERAGE(BH66:BH67)*'Fixed Data'!$E$8</f>
        <v>9.9362392302688534E-20</v>
      </c>
      <c r="BI69" s="20">
        <f>AVERAGE(BI66:BI67)*'Fixed Data'!$E$8</f>
        <v>9.9362392302688534E-20</v>
      </c>
      <c r="BJ69" s="20">
        <f>AVERAGE(BJ66:BJ67)*'Fixed Data'!$E$8</f>
        <v>9.9362392302688534E-20</v>
      </c>
      <c r="BK69" s="20">
        <f>AVERAGE(BK66:BK67)*'Fixed Data'!$E$8</f>
        <v>9.9362392302688534E-20</v>
      </c>
      <c r="BL69" s="20">
        <f>AVERAGE(BL66:BL67)*'Fixed Data'!$E$8</f>
        <v>9.9362392302688534E-20</v>
      </c>
    </row>
    <row r="70" spans="1:64" ht="16.5" thickBot="1">
      <c r="A70" s="261"/>
      <c r="B70" s="9" t="s">
        <v>391</v>
      </c>
      <c r="C70" s="9" t="s">
        <v>392</v>
      </c>
      <c r="D70" s="9" t="s">
        <v>197</v>
      </c>
      <c r="E70" s="31">
        <f t="shared" ref="E70:BL70" si="8">E34+E65+E69</f>
        <v>-3.3007238912621381E-3</v>
      </c>
      <c r="F70" s="31">
        <f t="shared" si="8"/>
        <v>-8.8916710345631053E-4</v>
      </c>
      <c r="G70" s="31">
        <f t="shared" si="8"/>
        <v>-8.7781603405048553E-4</v>
      </c>
      <c r="H70" s="31">
        <f t="shared" si="8"/>
        <v>-8.6646496464466032E-4</v>
      </c>
      <c r="I70" s="31">
        <f t="shared" si="8"/>
        <v>-8.551138952388349E-4</v>
      </c>
      <c r="J70" s="31">
        <f t="shared" si="8"/>
        <v>-8.4376282583300969E-4</v>
      </c>
      <c r="K70" s="31">
        <f t="shared" si="8"/>
        <v>-8.3241175642718448E-4</v>
      </c>
      <c r="L70" s="31">
        <f t="shared" si="8"/>
        <v>-8.2106068702135927E-4</v>
      </c>
      <c r="M70" s="31">
        <f t="shared" si="8"/>
        <v>-8.0970961761553395E-4</v>
      </c>
      <c r="N70" s="31">
        <f t="shared" si="8"/>
        <v>-7.9835854820970874E-4</v>
      </c>
      <c r="O70" s="31">
        <f t="shared" si="8"/>
        <v>-7.8700747880388342E-4</v>
      </c>
      <c r="P70" s="31">
        <f t="shared" si="8"/>
        <v>-7.7565640939805821E-4</v>
      </c>
      <c r="Q70" s="31">
        <f t="shared" si="8"/>
        <v>-7.64305339992233E-4</v>
      </c>
      <c r="R70" s="31">
        <f t="shared" si="8"/>
        <v>-7.5295427058640779E-4</v>
      </c>
      <c r="S70" s="31">
        <f t="shared" si="8"/>
        <v>-7.4160320118058247E-4</v>
      </c>
      <c r="T70" s="31">
        <f t="shared" si="8"/>
        <v>-7.3025213177475726E-4</v>
      </c>
      <c r="U70" s="31">
        <f t="shared" si="8"/>
        <v>-7.1890106236893194E-4</v>
      </c>
      <c r="V70" s="31">
        <f t="shared" si="8"/>
        <v>-7.0754999296310673E-4</v>
      </c>
      <c r="W70" s="31">
        <f t="shared" si="8"/>
        <v>-6.9619892355728152E-4</v>
      </c>
      <c r="X70" s="31">
        <f t="shared" si="8"/>
        <v>-6.8484785415145631E-4</v>
      </c>
      <c r="Y70" s="31">
        <f t="shared" si="8"/>
        <v>-6.734967847456311E-4</v>
      </c>
      <c r="Z70" s="31">
        <f t="shared" si="8"/>
        <v>-6.6214571533980578E-4</v>
      </c>
      <c r="AA70" s="31">
        <f t="shared" si="8"/>
        <v>-6.5079464593398057E-4</v>
      </c>
      <c r="AB70" s="31">
        <f t="shared" si="8"/>
        <v>-6.3944357652815525E-4</v>
      </c>
      <c r="AC70" s="31">
        <f t="shared" si="8"/>
        <v>-6.2809250712233004E-4</v>
      </c>
      <c r="AD70" s="31">
        <f t="shared" si="8"/>
        <v>-6.1674143771650483E-4</v>
      </c>
      <c r="AE70" s="31">
        <f t="shared" si="8"/>
        <v>-6.0539036831067962E-4</v>
      </c>
      <c r="AF70" s="31">
        <f t="shared" si="8"/>
        <v>-5.940392989048543E-4</v>
      </c>
      <c r="AG70" s="31">
        <f t="shared" si="8"/>
        <v>-5.8268822949902909E-4</v>
      </c>
      <c r="AH70" s="31">
        <f t="shared" si="8"/>
        <v>-5.7133716009320388E-4</v>
      </c>
      <c r="AI70" s="31">
        <f t="shared" si="8"/>
        <v>-5.5998609068737856E-4</v>
      </c>
      <c r="AJ70" s="31">
        <f t="shared" si="8"/>
        <v>-5.4863502128155335E-4</v>
      </c>
      <c r="AK70" s="31">
        <f t="shared" si="8"/>
        <v>-5.3728395187572814E-4</v>
      </c>
      <c r="AL70" s="31">
        <f t="shared" si="8"/>
        <v>-5.2593288246990282E-4</v>
      </c>
      <c r="AM70" s="31">
        <f t="shared" si="8"/>
        <v>-5.1458181306407761E-4</v>
      </c>
      <c r="AN70" s="31">
        <f t="shared" si="8"/>
        <v>-5.032307436582524E-4</v>
      </c>
      <c r="AO70" s="31">
        <f t="shared" si="8"/>
        <v>-4.9187967425242708E-4</v>
      </c>
      <c r="AP70" s="31">
        <f t="shared" si="8"/>
        <v>-4.8052860484660187E-4</v>
      </c>
      <c r="AQ70" s="31">
        <f t="shared" si="8"/>
        <v>-4.6917753544077666E-4</v>
      </c>
      <c r="AR70" s="31">
        <f t="shared" si="8"/>
        <v>-4.578264660349514E-4</v>
      </c>
      <c r="AS70" s="31">
        <f t="shared" si="8"/>
        <v>-4.4647539662912613E-4</v>
      </c>
      <c r="AT70" s="31">
        <f t="shared" si="8"/>
        <v>-4.3512432722330092E-4</v>
      </c>
      <c r="AU70" s="31">
        <f t="shared" si="8"/>
        <v>-4.2377325781747566E-4</v>
      </c>
      <c r="AV70" s="31">
        <f t="shared" si="8"/>
        <v>-4.1242218841165039E-4</v>
      </c>
      <c r="AW70" s="31">
        <f t="shared" si="8"/>
        <v>-4.0107111900582518E-4</v>
      </c>
      <c r="AX70" s="31">
        <f t="shared" si="8"/>
        <v>-3.8972004959999992E-4</v>
      </c>
      <c r="AY70" s="31">
        <f t="shared" si="8"/>
        <v>9.9362392302688534E-20</v>
      </c>
      <c r="AZ70" s="31">
        <f t="shared" si="8"/>
        <v>9.9362392302688534E-20</v>
      </c>
      <c r="BA70" s="31">
        <f t="shared" si="8"/>
        <v>9.9362392302688534E-20</v>
      </c>
      <c r="BB70" s="31">
        <f t="shared" si="8"/>
        <v>9.9362392302688534E-20</v>
      </c>
      <c r="BC70" s="31">
        <f t="shared" si="8"/>
        <v>9.9362392302688534E-20</v>
      </c>
      <c r="BD70" s="31">
        <f t="shared" si="8"/>
        <v>9.9362392302688534E-20</v>
      </c>
      <c r="BE70" s="31">
        <f t="shared" si="8"/>
        <v>9.9362392302688534E-20</v>
      </c>
      <c r="BF70" s="31">
        <f t="shared" si="8"/>
        <v>9.9362392302688534E-20</v>
      </c>
      <c r="BG70" s="31">
        <f t="shared" si="8"/>
        <v>9.9362392302688534E-20</v>
      </c>
      <c r="BH70" s="31">
        <f t="shared" si="8"/>
        <v>9.9362392302688534E-20</v>
      </c>
      <c r="BI70" s="31">
        <f t="shared" si="8"/>
        <v>9.9362392302688534E-20</v>
      </c>
      <c r="BJ70" s="31">
        <f t="shared" si="8"/>
        <v>9.9362392302688534E-20</v>
      </c>
      <c r="BK70" s="31">
        <f t="shared" si="8"/>
        <v>9.9362392302688534E-20</v>
      </c>
      <c r="BL70" s="31">
        <f t="shared" si="8"/>
        <v>9.9362392302688534E-20</v>
      </c>
    </row>
    <row r="71" spans="1:64" ht="12.75" customHeight="1">
      <c r="A71" s="254" t="s">
        <v>393</v>
      </c>
      <c r="B71" s="2" t="s">
        <v>202</v>
      </c>
      <c r="D71" s="2" t="s">
        <v>197</v>
      </c>
      <c r="E71" s="20">
        <f>'Fixed Data'!$K$8*E92/1000000</f>
        <v>1.1334769925602805E-3</v>
      </c>
      <c r="F71" s="20">
        <f>'Fixed Data'!$K$8*F92/1000000</f>
        <v>1.1334769925602805E-3</v>
      </c>
      <c r="G71" s="20">
        <f>'Fixed Data'!$K$8*G92/1000000</f>
        <v>1.1334769925602805E-3</v>
      </c>
      <c r="H71" s="20">
        <f>'Fixed Data'!$K$8*H92/1000000</f>
        <v>1.1334769925602805E-3</v>
      </c>
      <c r="I71" s="20">
        <f>'Fixed Data'!$K$8*I92/1000000</f>
        <v>1.1334769925602805E-3</v>
      </c>
      <c r="J71" s="20">
        <f>'Fixed Data'!$K$8*J92/1000000</f>
        <v>1.1334769925602805E-3</v>
      </c>
      <c r="K71" s="20">
        <f>'Fixed Data'!$K$8*K92/1000000</f>
        <v>1.1334769925602805E-3</v>
      </c>
      <c r="L71" s="20">
        <f>'Fixed Data'!$K$8*L92/1000000</f>
        <v>1.1334769925602805E-3</v>
      </c>
      <c r="M71" s="20">
        <f>'Fixed Data'!$K$8*M92/1000000</f>
        <v>1.1334769925602805E-3</v>
      </c>
      <c r="N71" s="20">
        <f>'Fixed Data'!$K$8*N92/1000000</f>
        <v>1.1334769925602805E-3</v>
      </c>
      <c r="O71" s="20">
        <f>'Fixed Data'!$K$8*O92/1000000</f>
        <v>1.1334769925602805E-3</v>
      </c>
      <c r="P71" s="20">
        <f>'Fixed Data'!$K$8*P92/1000000</f>
        <v>1.1334769925602805E-3</v>
      </c>
      <c r="Q71" s="20">
        <f>'Fixed Data'!$K$8*Q92/1000000</f>
        <v>1.1334769925602805E-3</v>
      </c>
      <c r="R71" s="20">
        <f>'Fixed Data'!$K$8*R92/1000000</f>
        <v>1.1334769925602805E-3</v>
      </c>
      <c r="S71" s="20">
        <f>'Fixed Data'!$K$8*S92/1000000</f>
        <v>1.1334769925602805E-3</v>
      </c>
      <c r="T71" s="20">
        <f>'Fixed Data'!$K$8*T92/1000000</f>
        <v>1.1334769925602805E-3</v>
      </c>
      <c r="U71" s="20">
        <f>'Fixed Data'!$K$8*U92/1000000</f>
        <v>1.1334769925602805E-3</v>
      </c>
      <c r="V71" s="20">
        <f>'Fixed Data'!$K$8*V92/1000000</f>
        <v>1.1334769925602805E-3</v>
      </c>
      <c r="W71" s="20">
        <f>'Fixed Data'!$K$8*W92/1000000</f>
        <v>1.1334769925602805E-3</v>
      </c>
      <c r="X71" s="20">
        <f>'Fixed Data'!$K$8*X92/1000000</f>
        <v>1.1334769925602805E-3</v>
      </c>
      <c r="Y71" s="20">
        <f>'Fixed Data'!$K$8*Y92/1000000</f>
        <v>1.1334769925602805E-3</v>
      </c>
      <c r="Z71" s="20">
        <f>'Fixed Data'!$K$8*Z92/1000000</f>
        <v>1.1334769925602805E-3</v>
      </c>
      <c r="AA71" s="20">
        <f>'Fixed Data'!$K$8*AA92/1000000</f>
        <v>1.1334769925602805E-3</v>
      </c>
      <c r="AB71" s="20">
        <f>'Fixed Data'!$K$8*AB92/1000000</f>
        <v>1.1334769925602805E-3</v>
      </c>
      <c r="AC71" s="20">
        <f>'Fixed Data'!$K$8*AC92/1000000</f>
        <v>1.1334769925602805E-3</v>
      </c>
      <c r="AD71" s="20">
        <f>'Fixed Data'!$K$8*AD92/1000000</f>
        <v>1.1334769925602805E-3</v>
      </c>
      <c r="AE71" s="20">
        <f>'Fixed Data'!$K$8*AE92/1000000</f>
        <v>1.1334769925602805E-3</v>
      </c>
      <c r="AF71" s="20">
        <f>'Fixed Data'!$K$8*AF92/1000000</f>
        <v>1.1334769925602805E-3</v>
      </c>
      <c r="AG71" s="20">
        <f>'Fixed Data'!$K$8*AG92/1000000</f>
        <v>1.1334769925602805E-3</v>
      </c>
      <c r="AH71" s="20">
        <f>'Fixed Data'!$K$8*AH92/1000000</f>
        <v>1.1334769925602805E-3</v>
      </c>
      <c r="AI71" s="20">
        <f>'Fixed Data'!$K$8*AI92/1000000</f>
        <v>1.1334769925602805E-3</v>
      </c>
      <c r="AJ71" s="20">
        <f>'Fixed Data'!$K$8*AJ92/1000000</f>
        <v>1.1334769925602805E-3</v>
      </c>
      <c r="AK71" s="20">
        <f>'Fixed Data'!$K$8*AK92/1000000</f>
        <v>1.1334769925602805E-3</v>
      </c>
      <c r="AL71" s="20">
        <f>'Fixed Data'!$K$8*AL92/1000000</f>
        <v>1.1334769925602805E-3</v>
      </c>
      <c r="AM71" s="20">
        <f>'Fixed Data'!$K$8*AM92/1000000</f>
        <v>1.1334769925602805E-3</v>
      </c>
      <c r="AN71" s="20">
        <f>'Fixed Data'!$K$8*AN92/1000000</f>
        <v>1.1334769925602805E-3</v>
      </c>
      <c r="AO71" s="20">
        <f>'Fixed Data'!$K$8*AO92/1000000</f>
        <v>1.1334769925602805E-3</v>
      </c>
      <c r="AP71" s="20">
        <f>'Fixed Data'!$K$8*AP92/1000000</f>
        <v>1.1334769925602805E-3</v>
      </c>
      <c r="AQ71" s="20">
        <f>'Fixed Data'!$K$8*AQ92/1000000</f>
        <v>1.1334769925602805E-3</v>
      </c>
      <c r="AR71" s="20">
        <f>'Fixed Data'!$K$8*AR92/1000000</f>
        <v>1.1334769925602805E-3</v>
      </c>
      <c r="AS71" s="20">
        <f>'Fixed Data'!$K$8*AS92/1000000</f>
        <v>0</v>
      </c>
      <c r="AT71" s="20">
        <f>'Fixed Data'!$K$8*AT92/1000000</f>
        <v>0</v>
      </c>
      <c r="AU71" s="20">
        <f>'Fixed Data'!$K$8*AU92/1000000</f>
        <v>0</v>
      </c>
      <c r="AV71" s="20">
        <f>'Fixed Data'!$K$8*AV92/1000000</f>
        <v>0</v>
      </c>
      <c r="AW71" s="20">
        <f>'Fixed Data'!$K$8*AW92/1000000</f>
        <v>0</v>
      </c>
      <c r="AX71" s="20">
        <f>'Fixed Data'!$K$8*AX92/1000000</f>
        <v>0</v>
      </c>
      <c r="AY71" s="20">
        <f>'Fixed Data'!$K$8*AY92/1000000</f>
        <v>0</v>
      </c>
      <c r="AZ71" s="20">
        <f>'Fixed Data'!$K$8*AZ92/1000000</f>
        <v>0</v>
      </c>
      <c r="BA71" s="20">
        <f>'Fixed Data'!$K$8*BA92/1000000</f>
        <v>0</v>
      </c>
      <c r="BB71" s="20">
        <f>'Fixed Data'!$K$8*BB92/1000000</f>
        <v>0</v>
      </c>
      <c r="BC71" s="20">
        <f>'Fixed Data'!$K$8*BC92/1000000</f>
        <v>0</v>
      </c>
      <c r="BD71" s="20">
        <f>'Fixed Data'!$K$8*BD92/1000000</f>
        <v>0</v>
      </c>
      <c r="BE71" s="20">
        <f>'Fixed Data'!$K$8*BE92/1000000</f>
        <v>0</v>
      </c>
      <c r="BF71" s="20">
        <f>'Fixed Data'!$K$8*BF92/1000000</f>
        <v>0</v>
      </c>
      <c r="BG71" s="20">
        <f>'Fixed Data'!$K$8*BG92/1000000</f>
        <v>0</v>
      </c>
      <c r="BH71" s="20">
        <f>'Fixed Data'!$K$8*BH92/1000000</f>
        <v>0</v>
      </c>
      <c r="BI71" s="20">
        <f>'Fixed Data'!$K$8*BI92/1000000</f>
        <v>0</v>
      </c>
      <c r="BJ71" s="20">
        <f>'Fixed Data'!$K$8*BJ92/1000000</f>
        <v>0</v>
      </c>
      <c r="BK71" s="20">
        <f>'Fixed Data'!$K$8*BK92/1000000</f>
        <v>0</v>
      </c>
      <c r="BL71" s="20">
        <f>'Fixed Data'!$K$8*BL92/1000000</f>
        <v>0</v>
      </c>
    </row>
    <row r="72" spans="1:64" ht="15" customHeight="1">
      <c r="A72" s="255"/>
      <c r="B72" s="2" t="s">
        <v>203</v>
      </c>
      <c r="D72" s="2" t="s">
        <v>197</v>
      </c>
      <c r="E72" s="20">
        <f>E93*'Fixed Data'!H$21/1000000</f>
        <v>1.9358546484134865E-4</v>
      </c>
      <c r="F72" s="20">
        <f>F93*'Fixed Data'!I$21/1000000</f>
        <v>2.1716076106500715E-4</v>
      </c>
      <c r="G72" s="20">
        <f>G93*'Fixed Data'!J$21/1000000</f>
        <v>2.384360737668469E-4</v>
      </c>
      <c r="H72" s="20">
        <f>H93*'Fixed Data'!K$21/1000000</f>
        <v>2.5736376872815712E-4</v>
      </c>
      <c r="I72" s="20">
        <f>I93*'Fixed Data'!L$21/1000000</f>
        <v>2.7394384594893787E-4</v>
      </c>
      <c r="J72" s="20">
        <f>J93*'Fixed Data'!M$21/1000000</f>
        <v>2.881763054291889E-4</v>
      </c>
      <c r="K72" s="20">
        <f>K93*'Fixed Data'!N$21/1000000</f>
        <v>3.3260023615510486E-4</v>
      </c>
      <c r="L72" s="20">
        <f>L93*'Fixed Data'!O$21/1000000</f>
        <v>3.4859390594633034E-4</v>
      </c>
      <c r="M72" s="20">
        <f>M93*'Fixed Data'!P$21/1000000</f>
        <v>3.5714528345623067E-4</v>
      </c>
      <c r="N72" s="20">
        <f>N93*'Fixed Data'!Q$21/1000000</f>
        <v>3.6708451749088873E-4</v>
      </c>
      <c r="O72" s="20">
        <f>O93*'Fixed Data'!R$21/1000000</f>
        <v>3.7002993596693023E-4</v>
      </c>
      <c r="P72" s="20">
        <f>P93*'Fixed Data'!S$21/1000000</f>
        <v>3.7391473424502083E-4</v>
      </c>
      <c r="Q72" s="20">
        <f>Q93*'Fixed Data'!T$21/1000000</f>
        <v>3.7125419368720371E-4</v>
      </c>
      <c r="R72" s="20">
        <f>R93*'Fixed Data'!U$21/1000000</f>
        <v>3.690845562087268E-4</v>
      </c>
      <c r="S72" s="20">
        <f>S93*'Fixed Data'!V$21/1000000</f>
        <v>3.6081805661705084E-4</v>
      </c>
      <c r="T72" s="20">
        <f>T93*'Fixed Data'!W$21/1000000</f>
        <v>3.5259398338200653E-4</v>
      </c>
      <c r="U72" s="20">
        <f>U93*'Fixed Data'!X$21/1000000</f>
        <v>3.3872152475647184E-4</v>
      </c>
      <c r="V72" s="20">
        <f>V93*'Fixed Data'!Y$21/1000000</f>
        <v>3.2444301576485995E-4</v>
      </c>
      <c r="W72" s="20">
        <f>W93*'Fixed Data'!Z$21/1000000</f>
        <v>3.0496459810546643E-4</v>
      </c>
      <c r="X72" s="20">
        <f>X93*'Fixed Data'!AA$21/1000000</f>
        <v>2.8463165335728725E-4</v>
      </c>
      <c r="Y72" s="20">
        <f>Y93*'Fixed Data'!AB$21/1000000</f>
        <v>2.5954727666403494E-4</v>
      </c>
      <c r="Z72" s="20">
        <f>Z93*'Fixed Data'!AC$21/1000000</f>
        <v>2.3315989615928812E-4</v>
      </c>
      <c r="AA72" s="20">
        <f>AA93*'Fixed Data'!AD$21/1000000</f>
        <v>2.0246956043217711E-4</v>
      </c>
      <c r="AB72" s="20">
        <f>AB93*'Fixed Data'!AE$21/1000000</f>
        <v>1.7002774417086282E-4</v>
      </c>
      <c r="AC72" s="20">
        <f>AC93*'Fixed Data'!AF$21/1000000</f>
        <v>1.3373144940989303E-4</v>
      </c>
      <c r="AD72" s="20">
        <f>AD93*'Fixed Data'!AG$21/1000000</f>
        <v>9.5235197392011298E-5</v>
      </c>
      <c r="AE72" s="20">
        <f>AE93*'Fixed Data'!AH$21/1000000</f>
        <v>5.3332943597181779E-5</v>
      </c>
      <c r="AF72" s="20">
        <f>AF93*'Fixed Data'!AI$21/1000000</f>
        <v>5.5199596623083136E-5</v>
      </c>
      <c r="AG72" s="20">
        <f>AG93*'Fixed Data'!AJ$21/1000000</f>
        <v>5.7066249648984501E-5</v>
      </c>
      <c r="AH72" s="20">
        <f>AH93*'Fixed Data'!AJ$21/1000000</f>
        <v>5.7066249648984501E-5</v>
      </c>
      <c r="AI72" s="20">
        <f>AI93*'Fixed Data'!AK$21/1000000</f>
        <v>5.8932902674885859E-5</v>
      </c>
      <c r="AJ72" s="20">
        <f>AJ93*'Fixed Data'!AL$21/1000000</f>
        <v>6.079955570078723E-5</v>
      </c>
      <c r="AK72" s="20">
        <f>AK93*'Fixed Data'!AM$21/1000000</f>
        <v>6.2399544008702679E-5</v>
      </c>
      <c r="AL72" s="20">
        <f>AL93*'Fixed Data'!AN$21/1000000</f>
        <v>6.4266197034604044E-5</v>
      </c>
      <c r="AM72" s="20">
        <f>AM93*'Fixed Data'!AN$21/1000000</f>
        <v>6.4266197034604044E-5</v>
      </c>
      <c r="AN72" s="20">
        <f>AN93*'Fixed Data'!AO$21/1000000</f>
        <v>6.6132850060505408E-5</v>
      </c>
      <c r="AO72" s="20">
        <f>AO93*'Fixed Data'!AP$21/1000000</f>
        <v>6.7732838368420864E-5</v>
      </c>
      <c r="AP72" s="20">
        <f>AP93*'Fixed Data'!AQ$21/1000000</f>
        <v>6.9332826676336305E-5</v>
      </c>
      <c r="AQ72" s="20">
        <f>AQ93*'Fixed Data'!AR$21/1000000</f>
        <v>7.0932814984251774E-5</v>
      </c>
      <c r="AR72" s="20">
        <f>AR93*'Fixed Data'!AR$21/1000000</f>
        <v>7.0932814984251774E-5</v>
      </c>
      <c r="AS72" s="20">
        <f>AS93*'Fixed Data'!AS$21/1000000</f>
        <v>0</v>
      </c>
      <c r="AT72" s="20">
        <f>AT93*'Fixed Data'!AT$21/1000000</f>
        <v>0</v>
      </c>
      <c r="AU72" s="20">
        <f>AU93*'Fixed Data'!AU$21/1000000</f>
        <v>0</v>
      </c>
      <c r="AV72" s="20">
        <f>AV93*'Fixed Data'!AV$21/1000000</f>
        <v>0</v>
      </c>
      <c r="AW72" s="20">
        <f>AW93*'Fixed Data'!AV$21/1000000</f>
        <v>0</v>
      </c>
      <c r="AX72" s="20">
        <f>AX93*'Fixed Data'!AW$21/1000000</f>
        <v>0</v>
      </c>
      <c r="AY72" s="20">
        <f>AY93*'Fixed Data'!AX$21/1000000</f>
        <v>0</v>
      </c>
      <c r="AZ72" s="20">
        <f>AZ93*'Fixed Data'!AY$21/1000000</f>
        <v>0</v>
      </c>
      <c r="BA72" s="20">
        <f>BA93*'Fixed Data'!AY$21/1000000</f>
        <v>0</v>
      </c>
      <c r="BB72" s="20">
        <f>BB93*'Fixed Data'!AZ$21/1000000</f>
        <v>0</v>
      </c>
      <c r="BC72" s="20">
        <f>BC93*'Fixed Data'!BA$21/1000000</f>
        <v>0</v>
      </c>
      <c r="BD72" s="20">
        <f>BD93*'Fixed Data'!BB$21/1000000</f>
        <v>0</v>
      </c>
      <c r="BE72" s="20">
        <f>BE93*'Fixed Data'!BC$21/1000000</f>
        <v>0</v>
      </c>
      <c r="BF72" s="20">
        <f>BF93*'Fixed Data'!BC$21/1000000</f>
        <v>0</v>
      </c>
      <c r="BG72" s="20">
        <f>BG93*'Fixed Data'!BD$21/1000000</f>
        <v>0</v>
      </c>
      <c r="BH72" s="20">
        <f>BH93*'Fixed Data'!BE$21/1000000</f>
        <v>0</v>
      </c>
      <c r="BI72" s="20">
        <f>BI93*'Fixed Data'!BF$21/1000000</f>
        <v>0</v>
      </c>
      <c r="BJ72" s="20">
        <f>BJ93*'Fixed Data'!BG$21/1000000</f>
        <v>0</v>
      </c>
      <c r="BK72" s="20">
        <f>BK93*'Fixed Data'!BG$21/1000000</f>
        <v>0</v>
      </c>
      <c r="BL72" s="20">
        <f>BL93*'Fixed Data'!BH$21/1000000</f>
        <v>0</v>
      </c>
    </row>
    <row r="73" spans="1:64" ht="15" customHeight="1">
      <c r="A73" s="255"/>
      <c r="B73" s="2" t="s">
        <v>204</v>
      </c>
      <c r="D73" s="2" t="s">
        <v>197</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205</v>
      </c>
      <c r="D74" s="2" t="s">
        <v>197</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206</v>
      </c>
      <c r="D75" s="2" t="s">
        <v>197</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207</v>
      </c>
      <c r="D76" s="2" t="s">
        <v>197</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208</v>
      </c>
      <c r="D77" s="2" t="s">
        <v>197</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209</v>
      </c>
      <c r="D78" s="2" t="s">
        <v>197</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210</v>
      </c>
      <c r="D79" s="2" t="s">
        <v>197</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211</v>
      </c>
      <c r="D80" s="2" t="s">
        <v>197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212</v>
      </c>
      <c r="D81" s="2" t="s">
        <v>197</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213</v>
      </c>
      <c r="C82" s="9"/>
      <c r="D82" s="9" t="s">
        <v>197</v>
      </c>
      <c r="E82" s="31">
        <f>SUM(E71:E81)</f>
        <v>1.3270624574016291E-3</v>
      </c>
      <c r="F82" s="31">
        <f t="shared" ref="F82:BL82" si="9">SUM(F71:F81)</f>
        <v>1.3506377536252876E-3</v>
      </c>
      <c r="G82" s="31">
        <f t="shared" si="9"/>
        <v>1.3719130663271274E-3</v>
      </c>
      <c r="H82" s="31">
        <f t="shared" si="9"/>
        <v>1.3908407612884376E-3</v>
      </c>
      <c r="I82" s="31">
        <f t="shared" si="9"/>
        <v>1.4074208385092184E-3</v>
      </c>
      <c r="J82" s="31">
        <f t="shared" si="9"/>
        <v>1.4216532979894694E-3</v>
      </c>
      <c r="K82" s="31">
        <f t="shared" si="9"/>
        <v>1.4660772287153853E-3</v>
      </c>
      <c r="L82" s="31">
        <f t="shared" si="9"/>
        <v>1.482070898506611E-3</v>
      </c>
      <c r="M82" s="31">
        <f t="shared" si="9"/>
        <v>1.4906222760165111E-3</v>
      </c>
      <c r="N82" s="31">
        <f t="shared" si="9"/>
        <v>1.5005615100511694E-3</v>
      </c>
      <c r="O82" s="31">
        <f t="shared" si="9"/>
        <v>1.5035069285272108E-3</v>
      </c>
      <c r="P82" s="31">
        <f t="shared" si="9"/>
        <v>1.5073917268053013E-3</v>
      </c>
      <c r="Q82" s="31">
        <f t="shared" si="9"/>
        <v>1.5047311862474843E-3</v>
      </c>
      <c r="R82" s="31">
        <f t="shared" si="9"/>
        <v>1.5025615487690074E-3</v>
      </c>
      <c r="S82" s="31">
        <f t="shared" si="9"/>
        <v>1.4942950491773313E-3</v>
      </c>
      <c r="T82" s="31">
        <f t="shared" si="9"/>
        <v>1.486070975942287E-3</v>
      </c>
      <c r="U82" s="31">
        <f t="shared" si="9"/>
        <v>1.4721985173167525E-3</v>
      </c>
      <c r="V82" s="31">
        <f t="shared" si="9"/>
        <v>1.4579200083251404E-3</v>
      </c>
      <c r="W82" s="31">
        <f t="shared" si="9"/>
        <v>1.4384415906657469E-3</v>
      </c>
      <c r="X82" s="31">
        <f t="shared" si="9"/>
        <v>1.4181086459175677E-3</v>
      </c>
      <c r="Y82" s="31">
        <f t="shared" si="9"/>
        <v>1.3930242692243155E-3</v>
      </c>
      <c r="Z82" s="31">
        <f t="shared" si="9"/>
        <v>1.3666368887195687E-3</v>
      </c>
      <c r="AA82" s="31">
        <f t="shared" si="9"/>
        <v>1.3359465529924576E-3</v>
      </c>
      <c r="AB82" s="31">
        <f t="shared" si="9"/>
        <v>1.3035047367311434E-3</v>
      </c>
      <c r="AC82" s="31">
        <f t="shared" si="9"/>
        <v>1.2672084419701735E-3</v>
      </c>
      <c r="AD82" s="31">
        <f t="shared" si="9"/>
        <v>1.2287121899522918E-3</v>
      </c>
      <c r="AE82" s="31">
        <f t="shared" si="9"/>
        <v>1.1868099361574624E-3</v>
      </c>
      <c r="AF82" s="31">
        <f t="shared" si="9"/>
        <v>1.1886765891833636E-3</v>
      </c>
      <c r="AG82" s="31">
        <f t="shared" si="9"/>
        <v>1.1905432422092651E-3</v>
      </c>
      <c r="AH82" s="31">
        <f t="shared" si="9"/>
        <v>1.1905432422092651E-3</v>
      </c>
      <c r="AI82" s="31">
        <f t="shared" si="9"/>
        <v>1.1924098952351663E-3</v>
      </c>
      <c r="AJ82" s="31">
        <f t="shared" si="9"/>
        <v>1.1942765482610678E-3</v>
      </c>
      <c r="AK82" s="31">
        <f t="shared" si="9"/>
        <v>1.1958765365689833E-3</v>
      </c>
      <c r="AL82" s="31">
        <f t="shared" si="9"/>
        <v>1.1977431895948845E-3</v>
      </c>
      <c r="AM82" s="31">
        <f t="shared" si="9"/>
        <v>1.1977431895948845E-3</v>
      </c>
      <c r="AN82" s="31">
        <f t="shared" si="9"/>
        <v>1.199609842620786E-3</v>
      </c>
      <c r="AO82" s="31">
        <f t="shared" si="9"/>
        <v>1.2012098309287015E-3</v>
      </c>
      <c r="AP82" s="31">
        <f t="shared" si="9"/>
        <v>1.2028098192366169E-3</v>
      </c>
      <c r="AQ82" s="31">
        <f t="shared" si="9"/>
        <v>1.2044098075445324E-3</v>
      </c>
      <c r="AR82" s="31">
        <f t="shared" si="9"/>
        <v>1.2044098075445324E-3</v>
      </c>
      <c r="AS82" s="31">
        <f t="shared" si="9"/>
        <v>0</v>
      </c>
      <c r="AT82" s="31">
        <f t="shared" si="9"/>
        <v>0</v>
      </c>
      <c r="AU82" s="31">
        <f t="shared" si="9"/>
        <v>0</v>
      </c>
      <c r="AV82" s="31">
        <f t="shared" si="9"/>
        <v>0</v>
      </c>
      <c r="AW82" s="31">
        <f t="shared" si="9"/>
        <v>0</v>
      </c>
      <c r="AX82" s="31">
        <f t="shared" si="9"/>
        <v>0</v>
      </c>
      <c r="AY82" s="31">
        <f t="shared" si="9"/>
        <v>0</v>
      </c>
      <c r="AZ82" s="31">
        <f t="shared" si="9"/>
        <v>0</v>
      </c>
      <c r="BA82" s="31">
        <f t="shared" si="9"/>
        <v>0</v>
      </c>
      <c r="BB82" s="31">
        <f t="shared" si="9"/>
        <v>0</v>
      </c>
      <c r="BC82" s="31">
        <f t="shared" si="9"/>
        <v>0</v>
      </c>
      <c r="BD82" s="31">
        <f t="shared" si="9"/>
        <v>0</v>
      </c>
      <c r="BE82" s="31">
        <f t="shared" si="9"/>
        <v>0</v>
      </c>
      <c r="BF82" s="31">
        <f t="shared" si="9"/>
        <v>0</v>
      </c>
      <c r="BG82" s="31">
        <f t="shared" si="9"/>
        <v>0</v>
      </c>
      <c r="BH82" s="31">
        <f t="shared" si="9"/>
        <v>0</v>
      </c>
      <c r="BI82" s="31">
        <f t="shared" si="9"/>
        <v>0</v>
      </c>
      <c r="BJ82" s="31">
        <f t="shared" si="9"/>
        <v>0</v>
      </c>
      <c r="BK82" s="31">
        <f t="shared" si="9"/>
        <v>0</v>
      </c>
      <c r="BL82" s="31">
        <f t="shared" si="9"/>
        <v>0</v>
      </c>
    </row>
    <row r="83" spans="1:64">
      <c r="B83" s="10" t="s">
        <v>394</v>
      </c>
      <c r="C83" s="10"/>
      <c r="D83" s="10" t="s">
        <v>197</v>
      </c>
      <c r="E83" s="32">
        <f>IF('Fixed Data'!$J$12=FALSE,E70+E82,E70)</f>
        <v>-1.973661433860509E-3</v>
      </c>
      <c r="F83" s="32">
        <f>IF('Fixed Data'!$J$12=FALSE,F70+F82,F70)</f>
        <v>4.614706501689771E-4</v>
      </c>
      <c r="G83" s="32">
        <f>IF('Fixed Data'!$J$12=FALSE,G70+G82,G70)</f>
        <v>4.9409703227664185E-4</v>
      </c>
      <c r="H83" s="32">
        <f>IF('Fixed Data'!$J$12=FALSE,H70+H82,H70)</f>
        <v>5.2437579664377731E-4</v>
      </c>
      <c r="I83" s="32">
        <f>IF('Fixed Data'!$J$12=FALSE,I70+I82,I70)</f>
        <v>5.5230694327038348E-4</v>
      </c>
      <c r="J83" s="32">
        <f>IF('Fixed Data'!$J$12=FALSE,J70+J82,J70)</f>
        <v>5.7789047215645972E-4</v>
      </c>
      <c r="K83" s="32">
        <f>IF('Fixed Data'!$J$12=FALSE,K70+K82,K70)</f>
        <v>6.3366547228820079E-4</v>
      </c>
      <c r="L83" s="32">
        <f>IF('Fixed Data'!$J$12=FALSE,L70+L82,L70)</f>
        <v>6.6101021148525169E-4</v>
      </c>
      <c r="M83" s="32">
        <f>IF('Fixed Data'!$J$12=FALSE,M70+M82,M70)</f>
        <v>6.8091265840097717E-4</v>
      </c>
      <c r="N83" s="32">
        <f>IF('Fixed Data'!$J$12=FALSE,N70+N82,N70)</f>
        <v>7.0220296184146061E-4</v>
      </c>
      <c r="O83" s="32">
        <f>IF('Fixed Data'!$J$12=FALSE,O70+O82,O70)</f>
        <v>7.1649944972332737E-4</v>
      </c>
      <c r="P83" s="32">
        <f>IF('Fixed Data'!$J$12=FALSE,P70+P82,P70)</f>
        <v>7.3173531740724313E-4</v>
      </c>
      <c r="Q83" s="32">
        <f>IF('Fixed Data'!$J$12=FALSE,Q70+Q82,Q70)</f>
        <v>7.4042584625525127E-4</v>
      </c>
      <c r="R83" s="32">
        <f>IF('Fixed Data'!$J$12=FALSE,R70+R82,R70)</f>
        <v>7.4960727818259958E-4</v>
      </c>
      <c r="S83" s="32">
        <f>IF('Fixed Data'!$J$12=FALSE,S70+S82,S70)</f>
        <v>7.5269184799674888E-4</v>
      </c>
      <c r="T83" s="32">
        <f>IF('Fixed Data'!$J$12=FALSE,T70+T82,T70)</f>
        <v>7.5581884416752972E-4</v>
      </c>
      <c r="U83" s="32">
        <f>IF('Fixed Data'!$J$12=FALSE,U70+U82,U70)</f>
        <v>7.5329745494782051E-4</v>
      </c>
      <c r="V83" s="32">
        <f>IF('Fixed Data'!$J$12=FALSE,V70+V82,V70)</f>
        <v>7.5037001536203368E-4</v>
      </c>
      <c r="W83" s="32">
        <f>IF('Fixed Data'!$J$12=FALSE,W70+W82,W70)</f>
        <v>7.4224266710846542E-4</v>
      </c>
      <c r="X83" s="32">
        <f>IF('Fixed Data'!$J$12=FALSE,X70+X82,X70)</f>
        <v>7.3326079176611134E-4</v>
      </c>
      <c r="Y83" s="32">
        <f>IF('Fixed Data'!$J$12=FALSE,Y70+Y82,Y70)</f>
        <v>7.1952748447868435E-4</v>
      </c>
      <c r="Z83" s="32">
        <f>IF('Fixed Data'!$J$12=FALSE,Z70+Z82,Z70)</f>
        <v>7.0449117337976293E-4</v>
      </c>
      <c r="AA83" s="32">
        <f>IF('Fixed Data'!$J$12=FALSE,AA70+AA82,AA70)</f>
        <v>6.8515190705847699E-4</v>
      </c>
      <c r="AB83" s="32">
        <f>IF('Fixed Data'!$J$12=FALSE,AB70+AB82,AB70)</f>
        <v>6.6406116020298811E-4</v>
      </c>
      <c r="AC83" s="32">
        <f>IF('Fixed Data'!$J$12=FALSE,AC70+AC82,AC70)</f>
        <v>6.3911593484784345E-4</v>
      </c>
      <c r="AD83" s="32">
        <f>IF('Fixed Data'!$J$12=FALSE,AD70+AD82,AD70)</f>
        <v>6.1197075223578699E-4</v>
      </c>
      <c r="AE83" s="32">
        <f>IF('Fixed Data'!$J$12=FALSE,AE70+AE82,AE70)</f>
        <v>5.8141956784678274E-4</v>
      </c>
      <c r="AF83" s="32">
        <f>IF('Fixed Data'!$J$12=FALSE,AF70+AF82,AF70)</f>
        <v>5.9463729027850931E-4</v>
      </c>
      <c r="AG83" s="32">
        <f>IF('Fixed Data'!$J$12=FALSE,AG70+AG82,AG70)</f>
        <v>6.0785501271023599E-4</v>
      </c>
      <c r="AH83" s="32">
        <f>IF('Fixed Data'!$J$12=FALSE,AH70+AH82,AH70)</f>
        <v>6.192060821160612E-4</v>
      </c>
      <c r="AI83" s="32">
        <f>IF('Fixed Data'!$J$12=FALSE,AI70+AI82,AI70)</f>
        <v>6.3242380454778778E-4</v>
      </c>
      <c r="AJ83" s="32">
        <f>IF('Fixed Data'!$J$12=FALSE,AJ70+AJ82,AJ70)</f>
        <v>6.4564152697951446E-4</v>
      </c>
      <c r="AK83" s="32">
        <f>IF('Fixed Data'!$J$12=FALSE,AK70+AK82,AK70)</f>
        <v>6.5859258469325513E-4</v>
      </c>
      <c r="AL83" s="32">
        <f>IF('Fixed Data'!$J$12=FALSE,AL70+AL82,AL70)</f>
        <v>6.718103071249817E-4</v>
      </c>
      <c r="AM83" s="32">
        <f>IF('Fixed Data'!$J$12=FALSE,AM70+AM82,AM70)</f>
        <v>6.8316137653080691E-4</v>
      </c>
      <c r="AN83" s="32">
        <f>IF('Fixed Data'!$J$12=FALSE,AN70+AN82,AN70)</f>
        <v>6.963790989625336E-4</v>
      </c>
      <c r="AO83" s="32">
        <f>IF('Fixed Data'!$J$12=FALSE,AO70+AO82,AO70)</f>
        <v>7.0933015667627437E-4</v>
      </c>
      <c r="AP83" s="32">
        <f>IF('Fixed Data'!$J$12=FALSE,AP70+AP82,AP70)</f>
        <v>7.2228121439001504E-4</v>
      </c>
      <c r="AQ83" s="32">
        <f>IF('Fixed Data'!$J$12=FALSE,AQ70+AQ82,AQ70)</f>
        <v>7.352322721037557E-4</v>
      </c>
      <c r="AR83" s="32">
        <f>IF('Fixed Data'!$J$12=FALSE,AR70+AR82,AR70)</f>
        <v>7.4658334150958091E-4</v>
      </c>
      <c r="AS83" s="32">
        <f>IF('Fixed Data'!$J$12=FALSE,AS70+AS82,AS70)</f>
        <v>-4.4647539662912613E-4</v>
      </c>
      <c r="AT83" s="32">
        <f>IF('Fixed Data'!$J$12=FALSE,AT70+AT82,AT70)</f>
        <v>-4.3512432722330092E-4</v>
      </c>
      <c r="AU83" s="32">
        <f>IF('Fixed Data'!$J$12=FALSE,AU70+AU82,AU70)</f>
        <v>-4.2377325781747566E-4</v>
      </c>
      <c r="AV83" s="32">
        <f>IF('Fixed Data'!$J$12=FALSE,AV70+AV82,AV70)</f>
        <v>-4.1242218841165039E-4</v>
      </c>
      <c r="AW83" s="32">
        <f>IF('Fixed Data'!$J$12=FALSE,AW70+AW82,AW70)</f>
        <v>-4.0107111900582518E-4</v>
      </c>
      <c r="AX83" s="32">
        <f>IF('Fixed Data'!$J$12=FALSE,AX70+AX82,AX70)</f>
        <v>-3.8972004959999992E-4</v>
      </c>
      <c r="AY83" s="32">
        <f>IF('Fixed Data'!$J$12=FALSE,AY70+AY82,AY70)</f>
        <v>9.9362392302688534E-20</v>
      </c>
      <c r="AZ83" s="32">
        <f>IF('Fixed Data'!$J$12=FALSE,AZ70+AZ82,AZ70)</f>
        <v>9.9362392302688534E-20</v>
      </c>
      <c r="BA83" s="32">
        <f>IF('Fixed Data'!$J$12=FALSE,BA70+BA82,BA70)</f>
        <v>9.9362392302688534E-20</v>
      </c>
      <c r="BB83" s="32">
        <f>IF('Fixed Data'!$J$12=FALSE,BB70+BB82,BB70)</f>
        <v>9.9362392302688534E-20</v>
      </c>
      <c r="BC83" s="32">
        <f>IF('Fixed Data'!$J$12=FALSE,BC70+BC82,BC70)</f>
        <v>9.9362392302688534E-20</v>
      </c>
      <c r="BD83" s="32">
        <f>IF('Fixed Data'!$J$12=FALSE,BD70+BD82,BD70)</f>
        <v>9.9362392302688534E-20</v>
      </c>
      <c r="BE83" s="32">
        <f>IF('Fixed Data'!$J$12=FALSE,BE70+BE82,BE70)</f>
        <v>9.9362392302688534E-20</v>
      </c>
      <c r="BF83" s="32">
        <f>IF('Fixed Data'!$J$12=FALSE,BF70+BF82,BF70)</f>
        <v>9.9362392302688534E-20</v>
      </c>
      <c r="BG83" s="32">
        <f>IF('Fixed Data'!$J$12=FALSE,BG70+BG82,BG70)</f>
        <v>9.9362392302688534E-20</v>
      </c>
      <c r="BH83" s="32">
        <f>IF('Fixed Data'!$J$12=FALSE,BH70+BH82,BH70)</f>
        <v>9.9362392302688534E-20</v>
      </c>
      <c r="BI83" s="32">
        <f>IF('Fixed Data'!$J$12=FALSE,BI70+BI82,BI70)</f>
        <v>9.9362392302688534E-20</v>
      </c>
      <c r="BJ83" s="32">
        <f>IF('Fixed Data'!$J$12=FALSE,BJ70+BJ82,BJ70)</f>
        <v>9.9362392302688534E-20</v>
      </c>
      <c r="BK83" s="32">
        <f>IF('Fixed Data'!$J$12=FALSE,BK70+BK82,BK70)</f>
        <v>9.9362392302688534E-20</v>
      </c>
      <c r="BL83" s="32">
        <f>IF('Fixed Data'!$J$12=FALSE,BL70+BL82,BL70)</f>
        <v>9.9362392302688534E-20</v>
      </c>
    </row>
    <row r="84" spans="1:64" outlineLevel="1">
      <c r="B84" s="2" t="s">
        <v>395</v>
      </c>
      <c r="C84" s="12" t="s">
        <v>396</v>
      </c>
      <c r="D84" s="2" t="s">
        <v>226</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397</v>
      </c>
      <c r="C85" s="30" t="s">
        <v>398</v>
      </c>
      <c r="D85" s="29" t="s">
        <v>226</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399</v>
      </c>
      <c r="C86" s="10"/>
      <c r="D86" s="2" t="s">
        <v>197</v>
      </c>
      <c r="E86" s="33">
        <f>IF('Fixed Data'!$J$12=TRUE,(E83-SUM(E76:E77))*E84+SUM(E76:E77)*E85,E83*E84)</f>
        <v>-1.973661433860509E-3</v>
      </c>
      <c r="F86" s="33">
        <f t="shared" ref="F86:BL86" si="10">F83*F84</f>
        <v>4.4586536248210351E-4</v>
      </c>
      <c r="G86" s="33">
        <f t="shared" si="10"/>
        <v>4.6124486664952919E-4</v>
      </c>
      <c r="H86" s="33">
        <f t="shared" si="10"/>
        <v>4.7295692481171317E-4</v>
      </c>
      <c r="I86" s="33">
        <f t="shared" si="10"/>
        <v>4.8130359301693204E-4</v>
      </c>
      <c r="J86" s="33">
        <f t="shared" si="10"/>
        <v>4.8656827093894217E-4</v>
      </c>
      <c r="K86" s="33">
        <f t="shared" si="10"/>
        <v>5.1548726998202786E-4</v>
      </c>
      <c r="L86" s="33">
        <f t="shared" si="10"/>
        <v>5.1954805114710738E-4</v>
      </c>
      <c r="M86" s="33">
        <f t="shared" si="10"/>
        <v>5.1709294156363026E-4</v>
      </c>
      <c r="N86" s="33">
        <f t="shared" si="10"/>
        <v>5.1522806186636138E-4</v>
      </c>
      <c r="O86" s="33">
        <f t="shared" si="10"/>
        <v>5.0793993992156582E-4</v>
      </c>
      <c r="P86" s="33">
        <f t="shared" si="10"/>
        <v>5.0119896924240238E-4</v>
      </c>
      <c r="Q86" s="33">
        <f t="shared" si="10"/>
        <v>4.900014586733197E-4</v>
      </c>
      <c r="R86" s="33">
        <f t="shared" si="10"/>
        <v>4.7930200674127293E-4</v>
      </c>
      <c r="S86" s="33">
        <f t="shared" si="10"/>
        <v>4.6499931738208894E-4</v>
      </c>
      <c r="T86" s="33">
        <f t="shared" si="10"/>
        <v>4.511411774634419E-4</v>
      </c>
      <c r="U86" s="33">
        <f t="shared" si="10"/>
        <v>4.3443109554811189E-4</v>
      </c>
      <c r="V86" s="33">
        <f t="shared" si="10"/>
        <v>4.1810900853410702E-4</v>
      </c>
      <c r="W86" s="33">
        <f t="shared" si="10"/>
        <v>3.9959460808737952E-4</v>
      </c>
      <c r="X86" s="33">
        <f t="shared" si="10"/>
        <v>3.8140977337465791E-4</v>
      </c>
      <c r="Y86" s="33">
        <f t="shared" si="10"/>
        <v>3.6160996660992517E-4</v>
      </c>
      <c r="Z86" s="33">
        <f t="shared" si="10"/>
        <v>3.4208041509556142E-4</v>
      </c>
      <c r="AA86" s="33">
        <f t="shared" si="10"/>
        <v>3.2143944936020852E-4</v>
      </c>
      <c r="AB86" s="33">
        <f t="shared" si="10"/>
        <v>3.0100938373897514E-4</v>
      </c>
      <c r="AC86" s="33">
        <f t="shared" si="10"/>
        <v>2.7990538305222617E-4</v>
      </c>
      <c r="AD86" s="33">
        <f t="shared" si="10"/>
        <v>2.5895358132986356E-4</v>
      </c>
      <c r="AE86" s="33">
        <f t="shared" si="10"/>
        <v>2.377062218715209E-4</v>
      </c>
      <c r="AF86" s="33">
        <f t="shared" si="10"/>
        <v>2.3488900939486627E-4</v>
      </c>
      <c r="AG86" s="33">
        <f t="shared" si="10"/>
        <v>2.3199050393320949E-4</v>
      </c>
      <c r="AH86" s="33">
        <f t="shared" si="10"/>
        <v>2.2833110032859465E-4</v>
      </c>
      <c r="AI86" s="33">
        <f t="shared" si="10"/>
        <v>2.2531894791134695E-4</v>
      </c>
      <c r="AJ86" s="33">
        <f t="shared" si="10"/>
        <v>2.2332828839913101E-4</v>
      </c>
      <c r="AK86" s="33">
        <f t="shared" si="10"/>
        <v>2.211728902902961E-4</v>
      </c>
      <c r="AL86" s="33">
        <f t="shared" si="10"/>
        <v>2.1904053661045536E-4</v>
      </c>
      <c r="AM86" s="33">
        <f t="shared" si="10"/>
        <v>2.1625388202450133E-4</v>
      </c>
      <c r="AN86" s="33">
        <f t="shared" si="10"/>
        <v>2.1401741318578791E-4</v>
      </c>
      <c r="AO86" s="33">
        <f t="shared" si="10"/>
        <v>2.1164820129531683E-4</v>
      </c>
      <c r="AP86" s="33">
        <f t="shared" si="10"/>
        <v>2.0923544300364286E-4</v>
      </c>
      <c r="AQ86" s="33">
        <f t="shared" si="10"/>
        <v>2.0678368488282357E-4</v>
      </c>
      <c r="AR86" s="33">
        <f t="shared" si="10"/>
        <v>2.0386035641425295E-4</v>
      </c>
      <c r="AS86" s="33">
        <f t="shared" si="10"/>
        <v>-1.1836268024479996E-4</v>
      </c>
      <c r="AT86" s="33">
        <f t="shared" si="10"/>
        <v>-1.119936500588448E-4</v>
      </c>
      <c r="AU86" s="33">
        <f t="shared" si="10"/>
        <v>-1.0589521997965907E-4</v>
      </c>
      <c r="AV86" s="33">
        <f t="shared" si="10"/>
        <v>-1.0005702997384568E-4</v>
      </c>
      <c r="AW86" s="33">
        <f t="shared" si="10"/>
        <v>-9.4469093945200353E-5</v>
      </c>
      <c r="AX86" s="33">
        <f t="shared" si="10"/>
        <v>-8.9121786740755038E-5</v>
      </c>
      <c r="AY86" s="33">
        <f t="shared" si="10"/>
        <v>2.2060530412731149E-20</v>
      </c>
      <c r="AZ86" s="33">
        <f t="shared" si="10"/>
        <v>2.141799069197199E-20</v>
      </c>
      <c r="BA86" s="33">
        <f t="shared" si="10"/>
        <v>2.0794165720361155E-20</v>
      </c>
      <c r="BB86" s="33">
        <f t="shared" si="10"/>
        <v>2.0188510408117624E-20</v>
      </c>
      <c r="BC86" s="33">
        <f t="shared" si="10"/>
        <v>1.9600495541861771E-20</v>
      </c>
      <c r="BD86" s="33">
        <f t="shared" si="10"/>
        <v>1.9029607322195894E-20</v>
      </c>
      <c r="BE86" s="33">
        <f t="shared" si="10"/>
        <v>1.8475346914753296E-20</v>
      </c>
      <c r="BF86" s="33">
        <f t="shared" si="10"/>
        <v>1.7937230014323587E-20</v>
      </c>
      <c r="BG86" s="33">
        <f t="shared" si="10"/>
        <v>1.7414786421673388E-20</v>
      </c>
      <c r="BH86" s="33">
        <f t="shared" si="10"/>
        <v>1.6907559632692608E-20</v>
      </c>
      <c r="BI86" s="33">
        <f t="shared" si="10"/>
        <v>1.6415106439507388E-20</v>
      </c>
      <c r="BJ86" s="33">
        <f t="shared" si="10"/>
        <v>1.5936996543211056E-20</v>
      </c>
      <c r="BK86" s="33">
        <f t="shared" si="10"/>
        <v>1.5472812177874809E-20</v>
      </c>
      <c r="BL86" s="33">
        <f t="shared" si="10"/>
        <v>1.5022147745509526E-20</v>
      </c>
    </row>
    <row r="87" spans="1:64">
      <c r="B87" s="10" t="s">
        <v>400</v>
      </c>
      <c r="C87" s="10"/>
      <c r="D87" s="10" t="s">
        <v>197</v>
      </c>
      <c r="E87" s="34">
        <f>+E86</f>
        <v>-1.973661433860509E-3</v>
      </c>
      <c r="F87" s="34">
        <f t="shared" ref="F87:BL87" si="11">+E87+F86</f>
        <v>-1.5277960713784055E-3</v>
      </c>
      <c r="G87" s="34">
        <f t="shared" si="11"/>
        <v>-1.0665512047288762E-3</v>
      </c>
      <c r="H87" s="34">
        <f t="shared" si="11"/>
        <v>-5.9359427991716304E-4</v>
      </c>
      <c r="I87" s="34">
        <f t="shared" si="11"/>
        <v>-1.12290686900231E-4</v>
      </c>
      <c r="J87" s="34">
        <f t="shared" si="11"/>
        <v>3.7427758403871117E-4</v>
      </c>
      <c r="K87" s="34">
        <f t="shared" si="11"/>
        <v>8.8976485402073903E-4</v>
      </c>
      <c r="L87" s="34">
        <f t="shared" si="11"/>
        <v>1.4093129051678463E-3</v>
      </c>
      <c r="M87" s="34">
        <f t="shared" si="11"/>
        <v>1.9264058467314766E-3</v>
      </c>
      <c r="N87" s="34">
        <f t="shared" si="11"/>
        <v>2.4416339085978379E-3</v>
      </c>
      <c r="O87" s="34">
        <f t="shared" si="11"/>
        <v>2.9495738485194037E-3</v>
      </c>
      <c r="P87" s="34">
        <f t="shared" si="11"/>
        <v>3.4507728177618061E-3</v>
      </c>
      <c r="Q87" s="34">
        <f t="shared" si="11"/>
        <v>3.9407742764351258E-3</v>
      </c>
      <c r="R87" s="34">
        <f t="shared" si="11"/>
        <v>4.4200762831763992E-3</v>
      </c>
      <c r="S87" s="34">
        <f t="shared" si="11"/>
        <v>4.8850756005584884E-3</v>
      </c>
      <c r="T87" s="34">
        <f t="shared" si="11"/>
        <v>5.3362167780219303E-3</v>
      </c>
      <c r="U87" s="34">
        <f t="shared" si="11"/>
        <v>5.7706478735700421E-3</v>
      </c>
      <c r="V87" s="34">
        <f t="shared" si="11"/>
        <v>6.1887568821041494E-3</v>
      </c>
      <c r="W87" s="34">
        <f t="shared" si="11"/>
        <v>6.588351490191529E-3</v>
      </c>
      <c r="X87" s="34">
        <f t="shared" si="11"/>
        <v>6.9697612635661868E-3</v>
      </c>
      <c r="Y87" s="34">
        <f t="shared" si="11"/>
        <v>7.3313712301761123E-3</v>
      </c>
      <c r="Z87" s="34">
        <f t="shared" si="11"/>
        <v>7.6734516452716733E-3</v>
      </c>
      <c r="AA87" s="34">
        <f t="shared" si="11"/>
        <v>7.9948910946318827E-3</v>
      </c>
      <c r="AB87" s="34">
        <f t="shared" si="11"/>
        <v>8.2959004783708587E-3</v>
      </c>
      <c r="AC87" s="34">
        <f t="shared" si="11"/>
        <v>8.5758058614230845E-3</v>
      </c>
      <c r="AD87" s="34">
        <f t="shared" si="11"/>
        <v>8.8347594427529482E-3</v>
      </c>
      <c r="AE87" s="34">
        <f t="shared" si="11"/>
        <v>9.0724656646244684E-3</v>
      </c>
      <c r="AF87" s="34">
        <f t="shared" si="11"/>
        <v>9.3073546740193355E-3</v>
      </c>
      <c r="AG87" s="34">
        <f t="shared" si="11"/>
        <v>9.5393451779525445E-3</v>
      </c>
      <c r="AH87" s="34">
        <f t="shared" si="11"/>
        <v>9.7676762782811389E-3</v>
      </c>
      <c r="AI87" s="34">
        <f t="shared" si="11"/>
        <v>9.9929952261924859E-3</v>
      </c>
      <c r="AJ87" s="34">
        <f t="shared" si="11"/>
        <v>1.0216323514591617E-2</v>
      </c>
      <c r="AK87" s="34">
        <f t="shared" si="11"/>
        <v>1.0437496404881914E-2</v>
      </c>
      <c r="AL87" s="34">
        <f t="shared" si="11"/>
        <v>1.065653694149237E-2</v>
      </c>
      <c r="AM87" s="34">
        <f t="shared" si="11"/>
        <v>1.0872790823516871E-2</v>
      </c>
      <c r="AN87" s="34">
        <f t="shared" si="11"/>
        <v>1.1086808236702659E-2</v>
      </c>
      <c r="AO87" s="34">
        <f t="shared" si="11"/>
        <v>1.1298456437997977E-2</v>
      </c>
      <c r="AP87" s="34">
        <f t="shared" si="11"/>
        <v>1.1507691881001619E-2</v>
      </c>
      <c r="AQ87" s="34">
        <f t="shared" si="11"/>
        <v>1.1714475565884444E-2</v>
      </c>
      <c r="AR87" s="34">
        <f t="shared" si="11"/>
        <v>1.1918335922298696E-2</v>
      </c>
      <c r="AS87" s="34">
        <f t="shared" si="11"/>
        <v>1.1799973242053896E-2</v>
      </c>
      <c r="AT87" s="34">
        <f t="shared" si="11"/>
        <v>1.1687979591995051E-2</v>
      </c>
      <c r="AU87" s="34">
        <f t="shared" si="11"/>
        <v>1.1582084372015392E-2</v>
      </c>
      <c r="AV87" s="34">
        <f t="shared" si="11"/>
        <v>1.1482027342041547E-2</v>
      </c>
      <c r="AW87" s="34">
        <f t="shared" si="11"/>
        <v>1.1387558248096346E-2</v>
      </c>
      <c r="AX87" s="34">
        <f t="shared" si="11"/>
        <v>1.1298436461355591E-2</v>
      </c>
      <c r="AY87" s="34">
        <f t="shared" si="11"/>
        <v>1.1298436461355591E-2</v>
      </c>
      <c r="AZ87" s="34">
        <f t="shared" si="11"/>
        <v>1.1298436461355591E-2</v>
      </c>
      <c r="BA87" s="34">
        <f t="shared" si="11"/>
        <v>1.1298436461355591E-2</v>
      </c>
      <c r="BB87" s="34">
        <f t="shared" si="11"/>
        <v>1.1298436461355591E-2</v>
      </c>
      <c r="BC87" s="34">
        <f t="shared" si="11"/>
        <v>1.1298436461355591E-2</v>
      </c>
      <c r="BD87" s="34">
        <f t="shared" si="11"/>
        <v>1.1298436461355591E-2</v>
      </c>
      <c r="BE87" s="34">
        <f t="shared" si="11"/>
        <v>1.1298436461355591E-2</v>
      </c>
      <c r="BF87" s="34">
        <f t="shared" si="11"/>
        <v>1.1298436461355591E-2</v>
      </c>
      <c r="BG87" s="34">
        <f t="shared" si="11"/>
        <v>1.1298436461355591E-2</v>
      </c>
      <c r="BH87" s="34">
        <f t="shared" si="11"/>
        <v>1.1298436461355591E-2</v>
      </c>
      <c r="BI87" s="34">
        <f t="shared" si="11"/>
        <v>1.1298436461355591E-2</v>
      </c>
      <c r="BJ87" s="34">
        <f t="shared" si="11"/>
        <v>1.1298436461355591E-2</v>
      </c>
      <c r="BK87" s="34">
        <f t="shared" si="11"/>
        <v>1.1298436461355591E-2</v>
      </c>
      <c r="BL87" s="34">
        <f t="shared" si="11"/>
        <v>1.1298436461355591E-2</v>
      </c>
    </row>
    <row r="88" spans="1:64">
      <c r="AG88" s="2"/>
      <c r="AL88" s="2"/>
      <c r="AQ88" s="2"/>
      <c r="AV88" s="2"/>
      <c r="AZ88" s="2"/>
      <c r="BE88" s="2"/>
      <c r="BJ88" s="2"/>
    </row>
    <row r="89" spans="1:64">
      <c r="AG89" s="2"/>
      <c r="AL89" s="2"/>
      <c r="AQ89" s="2"/>
      <c r="AV89" s="2"/>
      <c r="AZ89" s="2"/>
      <c r="BE89" s="2"/>
      <c r="BJ89" s="2"/>
    </row>
    <row r="90" spans="1:64">
      <c r="A90" s="59"/>
      <c r="B90" s="58" t="s">
        <v>214</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401</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402</v>
      </c>
      <c r="B92" s="2" t="s">
        <v>403</v>
      </c>
      <c r="D92" s="2" t="s">
        <v>217</v>
      </c>
      <c r="E92" s="23">
        <f>Workings!$C$30</f>
        <v>19.47030153362271</v>
      </c>
      <c r="F92" s="23">
        <f>Workings!$C$30</f>
        <v>19.47030153362271</v>
      </c>
      <c r="G92" s="23">
        <f>Workings!$C$30</f>
        <v>19.47030153362271</v>
      </c>
      <c r="H92" s="23">
        <f>Workings!$C$30</f>
        <v>19.47030153362271</v>
      </c>
      <c r="I92" s="23">
        <f>Workings!$C$30</f>
        <v>19.47030153362271</v>
      </c>
      <c r="J92" s="23">
        <f>Workings!$C$30</f>
        <v>19.47030153362271</v>
      </c>
      <c r="K92" s="23">
        <f>Workings!$C$30</f>
        <v>19.47030153362271</v>
      </c>
      <c r="L92" s="23">
        <f>Workings!$C$30</f>
        <v>19.47030153362271</v>
      </c>
      <c r="M92" s="23">
        <f>Workings!$C$30</f>
        <v>19.47030153362271</v>
      </c>
      <c r="N92" s="23">
        <f>Workings!$C$30</f>
        <v>19.47030153362271</v>
      </c>
      <c r="O92" s="23">
        <f>Workings!$C$30</f>
        <v>19.47030153362271</v>
      </c>
      <c r="P92" s="23">
        <f>Workings!$C$30</f>
        <v>19.47030153362271</v>
      </c>
      <c r="Q92" s="23">
        <f>Workings!$C$30</f>
        <v>19.47030153362271</v>
      </c>
      <c r="R92" s="23">
        <f>Workings!$C$30</f>
        <v>19.47030153362271</v>
      </c>
      <c r="S92" s="23">
        <f>Workings!$C$30</f>
        <v>19.47030153362271</v>
      </c>
      <c r="T92" s="23">
        <f>Workings!$C$30</f>
        <v>19.47030153362271</v>
      </c>
      <c r="U92" s="23">
        <f>Workings!$C$30</f>
        <v>19.47030153362271</v>
      </c>
      <c r="V92" s="23">
        <f>Workings!$C$30</f>
        <v>19.47030153362271</v>
      </c>
      <c r="W92" s="23">
        <f>Workings!$C$30</f>
        <v>19.47030153362271</v>
      </c>
      <c r="X92" s="23">
        <f>Workings!$C$30</f>
        <v>19.47030153362271</v>
      </c>
      <c r="Y92" s="23">
        <f>Workings!$C$30</f>
        <v>19.47030153362271</v>
      </c>
      <c r="Z92" s="23">
        <f>Workings!$C$30</f>
        <v>19.47030153362271</v>
      </c>
      <c r="AA92" s="23">
        <f>Workings!$C$30</f>
        <v>19.47030153362271</v>
      </c>
      <c r="AB92" s="23">
        <f>Workings!$C$30</f>
        <v>19.47030153362271</v>
      </c>
      <c r="AC92" s="23">
        <f>Workings!$C$30</f>
        <v>19.47030153362271</v>
      </c>
      <c r="AD92" s="23">
        <f>Workings!$C$30</f>
        <v>19.47030153362271</v>
      </c>
      <c r="AE92" s="23">
        <f>Workings!$C$30</f>
        <v>19.47030153362271</v>
      </c>
      <c r="AF92" s="23">
        <f>Workings!$C$30</f>
        <v>19.47030153362271</v>
      </c>
      <c r="AG92" s="23">
        <f>Workings!$C$30</f>
        <v>19.47030153362271</v>
      </c>
      <c r="AH92" s="23">
        <f>Workings!$C$30</f>
        <v>19.47030153362271</v>
      </c>
      <c r="AI92" s="23">
        <f>Workings!$C$30</f>
        <v>19.47030153362271</v>
      </c>
      <c r="AJ92" s="23">
        <f>Workings!$C$30</f>
        <v>19.47030153362271</v>
      </c>
      <c r="AK92" s="23">
        <f>Workings!$C$30</f>
        <v>19.47030153362271</v>
      </c>
      <c r="AL92" s="23">
        <f>Workings!$C$30</f>
        <v>19.47030153362271</v>
      </c>
      <c r="AM92" s="23">
        <f>Workings!$C$30</f>
        <v>19.47030153362271</v>
      </c>
      <c r="AN92" s="23">
        <f>Workings!$C$30</f>
        <v>19.47030153362271</v>
      </c>
      <c r="AO92" s="23">
        <f>Workings!$C$30</f>
        <v>19.47030153362271</v>
      </c>
      <c r="AP92" s="23">
        <f>Workings!$C$30</f>
        <v>19.47030153362271</v>
      </c>
      <c r="AQ92" s="23">
        <f>Workings!$C$30</f>
        <v>19.47030153362271</v>
      </c>
      <c r="AR92" s="23">
        <f>Workings!$C$30</f>
        <v>19.47030153362271</v>
      </c>
      <c r="AS92" s="23"/>
      <c r="AT92" s="23"/>
      <c r="AU92" s="23"/>
      <c r="AV92" s="23"/>
      <c r="AW92" s="23"/>
      <c r="AX92" s="23"/>
      <c r="AY92" s="23"/>
      <c r="AZ92" s="23"/>
      <c r="BA92" s="23"/>
      <c r="BB92" s="23"/>
      <c r="BC92" s="23"/>
      <c r="BD92" s="23"/>
      <c r="BE92" s="23"/>
      <c r="BF92" s="23"/>
      <c r="BG92" s="23"/>
      <c r="BH92" s="23"/>
      <c r="BI92" s="23"/>
      <c r="BJ92" s="23"/>
      <c r="BK92" s="23"/>
      <c r="BL92" s="23"/>
    </row>
    <row r="93" spans="1:64">
      <c r="A93" s="257"/>
      <c r="B93" s="2" t="s">
        <v>404</v>
      </c>
      <c r="D93" s="2" t="s">
        <v>219</v>
      </c>
      <c r="E93" s="20">
        <f>E92*'Fixed Data'!H$22</f>
        <v>4.451572920838295</v>
      </c>
      <c r="F93" s="20">
        <f>F92*'Fixed Data'!I$22</f>
        <v>4.2878471552420621</v>
      </c>
      <c r="G93" s="20">
        <f>G92*'Fixed Data'!J$22</f>
        <v>4.1241213896458282</v>
      </c>
      <c r="H93" s="20">
        <f>H92*'Fixed Data'!K$22</f>
        <v>3.9603956240495952</v>
      </c>
      <c r="I93" s="20">
        <f>I92*'Fixed Data'!L$22</f>
        <v>3.7966698584533622</v>
      </c>
      <c r="J93" s="20">
        <f>J92*'Fixed Data'!M$22</f>
        <v>3.6329440928571288</v>
      </c>
      <c r="K93" s="20">
        <f>K92*'Fixed Data'!N$22</f>
        <v>3.4692183272608954</v>
      </c>
      <c r="L93" s="20">
        <f>L92*'Fixed Data'!O$22</f>
        <v>3.3054925616646624</v>
      </c>
      <c r="M93" s="20">
        <f>M92*'Fixed Data'!P$22</f>
        <v>3.1417667960684295</v>
      </c>
      <c r="N93" s="20">
        <f>N92*'Fixed Data'!Q$22</f>
        <v>2.978041030472196</v>
      </c>
      <c r="O93" s="20">
        <f>O92*'Fixed Data'!R$22</f>
        <v>2.8143152648759626</v>
      </c>
      <c r="P93" s="20">
        <f>P92*'Fixed Data'!S$22</f>
        <v>2.6505894992797296</v>
      </c>
      <c r="Q93" s="20">
        <f>Q92*'Fixed Data'!T$22</f>
        <v>2.4868637336834967</v>
      </c>
      <c r="R93" s="20">
        <f>R92*'Fixed Data'!U$22</f>
        <v>2.3231379680872632</v>
      </c>
      <c r="S93" s="20">
        <f>S92*'Fixed Data'!V$22</f>
        <v>2.1594122024910298</v>
      </c>
      <c r="T93" s="20">
        <f>T92*'Fixed Data'!W$22</f>
        <v>1.9956864368947966</v>
      </c>
      <c r="U93" s="20">
        <f>U92*'Fixed Data'!X$22</f>
        <v>1.8319606712985637</v>
      </c>
      <c r="V93" s="20">
        <f>V92*'Fixed Data'!Y$22</f>
        <v>1.6682349057023305</v>
      </c>
      <c r="W93" s="20">
        <f>W92*'Fixed Data'!Z$22</f>
        <v>1.504509140106097</v>
      </c>
      <c r="X93" s="20">
        <f>X92*'Fixed Data'!AA$22</f>
        <v>1.3407833745098641</v>
      </c>
      <c r="Y93" s="20">
        <f>Y92*'Fixed Data'!AB$22</f>
        <v>1.1770576089136306</v>
      </c>
      <c r="Z93" s="20">
        <f>Z92*'Fixed Data'!AC$22</f>
        <v>1.0133318433173972</v>
      </c>
      <c r="AA93" s="20">
        <f>AA92*'Fixed Data'!AD$22</f>
        <v>0.84960607772116392</v>
      </c>
      <c r="AB93" s="20">
        <f>AB92*'Fixed Data'!AE$22</f>
        <v>0.68588031212493061</v>
      </c>
      <c r="AC93" s="20">
        <f>AC92*'Fixed Data'!AF$22</f>
        <v>0.52215454652869719</v>
      </c>
      <c r="AD93" s="20">
        <f>AD92*'Fixed Data'!AG$22</f>
        <v>0.35842878093246389</v>
      </c>
      <c r="AE93" s="20">
        <f>AE92*'Fixed Data'!AH$22</f>
        <v>0.19470301533622711</v>
      </c>
      <c r="AF93" s="20">
        <f>AF92*'Fixed Data'!AI$22</f>
        <v>0.19470301533622711</v>
      </c>
      <c r="AG93" s="20">
        <f>AG92*'Fixed Data'!AJ$22</f>
        <v>0.19470301533622711</v>
      </c>
      <c r="AH93" s="20">
        <f>AH92*'Fixed Data'!AK$22</f>
        <v>0.19470301533622711</v>
      </c>
      <c r="AI93" s="20">
        <f>AI92*'Fixed Data'!AL$22</f>
        <v>0.19470301533622711</v>
      </c>
      <c r="AJ93" s="20">
        <f>AJ92*'Fixed Data'!AM$22</f>
        <v>0.19470301533622711</v>
      </c>
      <c r="AK93" s="20">
        <f>AK92*'Fixed Data'!AN$22</f>
        <v>0.19470301533622711</v>
      </c>
      <c r="AL93" s="20">
        <f>AL92*'Fixed Data'!AO$22</f>
        <v>0.19470301533622711</v>
      </c>
      <c r="AM93" s="20">
        <f>AM92*'Fixed Data'!AP$22</f>
        <v>0.19470301533622711</v>
      </c>
      <c r="AN93" s="20">
        <f>AN92*'Fixed Data'!AQ$22</f>
        <v>0.19470301533622711</v>
      </c>
      <c r="AO93" s="20">
        <f>AO92*'Fixed Data'!AR$22</f>
        <v>0.19470301533622711</v>
      </c>
      <c r="AP93" s="20">
        <f>AP92*'Fixed Data'!AS$22</f>
        <v>0.19470301533622711</v>
      </c>
      <c r="AQ93" s="20">
        <f>AQ92*'Fixed Data'!AT$22</f>
        <v>0.19470301533622711</v>
      </c>
      <c r="AR93" s="20">
        <f>AR92*'Fixed Data'!AU$22</f>
        <v>0.19470301533622711</v>
      </c>
      <c r="AS93" s="20">
        <f>AS92*'Fixed Data'!AV$22</f>
        <v>0</v>
      </c>
      <c r="AT93" s="20">
        <f>AT92*'Fixed Data'!AW$22</f>
        <v>0</v>
      </c>
      <c r="AU93" s="20">
        <f>AU92*'Fixed Data'!AX$22</f>
        <v>0</v>
      </c>
      <c r="AV93" s="20">
        <f>AV92*'Fixed Data'!AY$22</f>
        <v>0</v>
      </c>
      <c r="AW93" s="20">
        <f>AW92*'Fixed Data'!AZ$22</f>
        <v>0</v>
      </c>
      <c r="AX93" s="20">
        <f>AX92*'Fixed Data'!BA$22</f>
        <v>0</v>
      </c>
      <c r="AY93" s="20">
        <f>AY92*'Fixed Data'!BB$22</f>
        <v>0</v>
      </c>
      <c r="AZ93" s="20">
        <f>AZ92*'Fixed Data'!BC$22</f>
        <v>0</v>
      </c>
      <c r="BA93" s="20">
        <f>BA92*'Fixed Data'!BD$22</f>
        <v>0</v>
      </c>
      <c r="BB93" s="20">
        <f>BB92*'Fixed Data'!BE$22</f>
        <v>0</v>
      </c>
      <c r="BC93" s="20">
        <f>BC92*'Fixed Data'!BF$22</f>
        <v>0</v>
      </c>
      <c r="BD93" s="20">
        <f>BD92*'Fixed Data'!BG$22</f>
        <v>0</v>
      </c>
      <c r="BE93" s="20">
        <f>BE92*'Fixed Data'!BH$22</f>
        <v>0</v>
      </c>
      <c r="BF93" s="20">
        <f>BF92*'Fixed Data'!BI$22</f>
        <v>0</v>
      </c>
      <c r="BG93" s="20">
        <f>BG92*'Fixed Data'!BJ$22</f>
        <v>0</v>
      </c>
      <c r="BH93" s="20">
        <f>BH92*'Fixed Data'!BK$22</f>
        <v>0</v>
      </c>
      <c r="BI93" s="20">
        <f>BI92*'Fixed Data'!BL$22</f>
        <v>0</v>
      </c>
      <c r="BJ93" s="20">
        <f>BJ92*'Fixed Data'!BM$22</f>
        <v>0</v>
      </c>
      <c r="BK93" s="20">
        <f>BK92*'Fixed Data'!BN$22</f>
        <v>0</v>
      </c>
      <c r="BL93" s="20">
        <f>BL92*'Fixed Data'!BO$22</f>
        <v>0</v>
      </c>
    </row>
    <row r="94" spans="1:64" ht="12.75" customHeight="1">
      <c r="A94" s="257"/>
      <c r="B94" s="2" t="s">
        <v>405</v>
      </c>
      <c r="D94" s="2" t="s">
        <v>221</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406</v>
      </c>
      <c r="D95" s="2" t="s">
        <v>223</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407</v>
      </c>
      <c r="D96" s="2" t="s">
        <v>219</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408</v>
      </c>
      <c r="D97" s="2" t="s">
        <v>226</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409</v>
      </c>
      <c r="D98" s="2" t="s">
        <v>226</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410</v>
      </c>
      <c r="D99" s="2" t="s">
        <v>229</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230</v>
      </c>
      <c r="C101" s="138"/>
      <c r="D101" s="138" t="s">
        <v>197</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231</v>
      </c>
    </row>
    <row r="110" spans="1:64">
      <c r="B110" s="44" t="s">
        <v>232</v>
      </c>
    </row>
    <row r="111" spans="1:64">
      <c r="B111" s="2" t="s">
        <v>233</v>
      </c>
    </row>
    <row r="112" spans="1:64">
      <c r="B112" s="2" t="s">
        <v>411</v>
      </c>
    </row>
    <row r="113" spans="1:3" ht="17.100000000000001">
      <c r="A113" s="46">
        <v>2</v>
      </c>
      <c r="B113" s="44" t="s">
        <v>235</v>
      </c>
    </row>
    <row r="114" spans="1:3">
      <c r="C114" s="10"/>
    </row>
    <row r="179" spans="2:2">
      <c r="B179" s="247" t="s">
        <v>199</v>
      </c>
    </row>
    <row r="180" spans="2:2">
      <c r="B180" s="247" t="s">
        <v>198</v>
      </c>
    </row>
    <row r="181" spans="2:2">
      <c r="B181" s="247" t="s">
        <v>236</v>
      </c>
    </row>
    <row r="182" spans="2:2">
      <c r="B182" s="247" t="s">
        <v>237</v>
      </c>
    </row>
    <row r="183" spans="2:2">
      <c r="B183" s="247" t="s">
        <v>238</v>
      </c>
    </row>
    <row r="184" spans="2:2">
      <c r="B184" s="247" t="s">
        <v>239</v>
      </c>
    </row>
    <row r="185" spans="2:2">
      <c r="B185" s="247" t="s">
        <v>240</v>
      </c>
    </row>
    <row r="186" spans="2:2">
      <c r="B186" s="247" t="s">
        <v>241</v>
      </c>
    </row>
    <row r="187" spans="2:2">
      <c r="B187" s="247" t="s">
        <v>242</v>
      </c>
    </row>
    <row r="188" spans="2:2">
      <c r="B188" s="247" t="s">
        <v>243</v>
      </c>
    </row>
    <row r="189" spans="2:2">
      <c r="B189" s="247" t="s">
        <v>244</v>
      </c>
    </row>
    <row r="190" spans="2:2">
      <c r="B190" s="247" t="s">
        <v>245</v>
      </c>
    </row>
    <row r="191" spans="2:2">
      <c r="B191" s="247" t="s">
        <v>246</v>
      </c>
    </row>
    <row r="192" spans="2:2">
      <c r="B192" s="247" t="s">
        <v>247</v>
      </c>
    </row>
    <row r="193" spans="2:2">
      <c r="B193" s="247" t="s">
        <v>248</v>
      </c>
    </row>
    <row r="194" spans="2:2">
      <c r="B194" s="247" t="s">
        <v>249</v>
      </c>
    </row>
    <row r="195" spans="2:2">
      <c r="B195" s="247" t="s">
        <v>250</v>
      </c>
    </row>
    <row r="196" spans="2:2">
      <c r="B196" s="247" t="s">
        <v>251</v>
      </c>
    </row>
    <row r="197" spans="2:2">
      <c r="B197" s="247" t="s">
        <v>252</v>
      </c>
    </row>
    <row r="198" spans="2:2">
      <c r="B198" s="247" t="s">
        <v>253</v>
      </c>
    </row>
    <row r="199" spans="2:2">
      <c r="B199" s="247" t="s">
        <v>254</v>
      </c>
    </row>
    <row r="200" spans="2:2">
      <c r="B200" s="247" t="s">
        <v>255</v>
      </c>
    </row>
    <row r="201" spans="2:2">
      <c r="B201" s="247" t="s">
        <v>256</v>
      </c>
    </row>
    <row r="202" spans="2:2">
      <c r="B202" s="247" t="s">
        <v>257</v>
      </c>
    </row>
    <row r="203" spans="2:2">
      <c r="B203" s="247" t="s">
        <v>258</v>
      </c>
    </row>
    <row r="204" spans="2:2">
      <c r="B204" s="247" t="s">
        <v>259</v>
      </c>
    </row>
    <row r="205" spans="2:2">
      <c r="B205" s="247" t="s">
        <v>260</v>
      </c>
    </row>
    <row r="206" spans="2:2">
      <c r="B206" s="247" t="s">
        <v>261</v>
      </c>
    </row>
    <row r="207" spans="2:2">
      <c r="B207" s="247" t="s">
        <v>195</v>
      </c>
    </row>
    <row r="208" spans="2:2">
      <c r="B208" s="247" t="s">
        <v>262</v>
      </c>
    </row>
    <row r="209" spans="2:2">
      <c r="B209" s="247" t="s">
        <v>263</v>
      </c>
    </row>
    <row r="210" spans="2:2">
      <c r="B210" s="247" t="s">
        <v>264</v>
      </c>
    </row>
    <row r="211" spans="2:2">
      <c r="B211" s="247" t="s">
        <v>265</v>
      </c>
    </row>
    <row r="212" spans="2:2">
      <c r="B212" s="247" t="s">
        <v>202</v>
      </c>
    </row>
    <row r="213" spans="2:2">
      <c r="B213" s="247" t="s">
        <v>266</v>
      </c>
    </row>
    <row r="214" spans="2:2">
      <c r="B214" s="247" t="s">
        <v>267</v>
      </c>
    </row>
    <row r="215" spans="2:2">
      <c r="B215" s="247" t="s">
        <v>268</v>
      </c>
    </row>
    <row r="216" spans="2:2">
      <c r="B216" s="247" t="s">
        <v>269</v>
      </c>
    </row>
    <row r="217" spans="2:2">
      <c r="B217" s="247" t="s">
        <v>270</v>
      </c>
    </row>
    <row r="218" spans="2:2">
      <c r="B218" s="247" t="s">
        <v>271</v>
      </c>
    </row>
    <row r="219" spans="2:2">
      <c r="B219" s="247" t="s">
        <v>272</v>
      </c>
    </row>
    <row r="220" spans="2:2">
      <c r="B220" s="247" t="s">
        <v>273</v>
      </c>
    </row>
    <row r="221" spans="2:2">
      <c r="B221" s="247" t="s">
        <v>274</v>
      </c>
    </row>
    <row r="222" spans="2:2">
      <c r="B222" s="247" t="s">
        <v>275</v>
      </c>
    </row>
    <row r="223" spans="2:2">
      <c r="B223" s="247" t="s">
        <v>276</v>
      </c>
    </row>
    <row r="224" spans="2:2">
      <c r="B224" s="247" t="s">
        <v>277</v>
      </c>
    </row>
    <row r="225" spans="2:2">
      <c r="B225" s="247" t="s">
        <v>278</v>
      </c>
    </row>
    <row r="226" spans="2:2">
      <c r="B226" s="247" t="s">
        <v>279</v>
      </c>
    </row>
    <row r="227" spans="2:2">
      <c r="B227" s="247" t="s">
        <v>280</v>
      </c>
    </row>
    <row r="228" spans="2:2">
      <c r="B228" s="247" t="s">
        <v>281</v>
      </c>
    </row>
    <row r="229" spans="2:2">
      <c r="B229" s="247" t="s">
        <v>282</v>
      </c>
    </row>
    <row r="230" spans="2:2">
      <c r="B230" s="247" t="s">
        <v>283</v>
      </c>
    </row>
    <row r="231" spans="2:2">
      <c r="B231" s="247" t="s">
        <v>285</v>
      </c>
    </row>
    <row r="232" spans="2:2">
      <c r="B232" s="247" t="s">
        <v>412</v>
      </c>
    </row>
    <row r="233" spans="2:2">
      <c r="B233" s="247" t="s">
        <v>286</v>
      </c>
    </row>
    <row r="234" spans="2:2">
      <c r="B234" s="247" t="s">
        <v>287</v>
      </c>
    </row>
    <row r="235" spans="2:2">
      <c r="B235" s="247" t="s">
        <v>288</v>
      </c>
    </row>
    <row r="236" spans="2:2">
      <c r="B236" s="247" t="s">
        <v>289</v>
      </c>
    </row>
    <row r="237" spans="2:2">
      <c r="B237" s="247" t="s">
        <v>290</v>
      </c>
    </row>
    <row r="238" spans="2:2">
      <c r="B238" s="247" t="s">
        <v>291</v>
      </c>
    </row>
    <row r="239" spans="2:2">
      <c r="B239" s="247" t="s">
        <v>292</v>
      </c>
    </row>
    <row r="240" spans="2:2">
      <c r="B240" s="247" t="s">
        <v>293</v>
      </c>
    </row>
    <row r="241" spans="2:2">
      <c r="B241" s="247" t="s">
        <v>294</v>
      </c>
    </row>
    <row r="242" spans="2:2">
      <c r="B242" s="247" t="s">
        <v>295</v>
      </c>
    </row>
    <row r="243" spans="2:2">
      <c r="B243" s="247" t="s">
        <v>296</v>
      </c>
    </row>
    <row r="244" spans="2:2">
      <c r="B244" s="247" t="s">
        <v>297</v>
      </c>
    </row>
    <row r="245" spans="2:2">
      <c r="B245" s="247" t="s">
        <v>298</v>
      </c>
    </row>
    <row r="246" spans="2:2">
      <c r="B246" s="247" t="s">
        <v>299</v>
      </c>
    </row>
    <row r="247" spans="2:2">
      <c r="B247" s="247" t="s">
        <v>300</v>
      </c>
    </row>
    <row r="248" spans="2:2">
      <c r="B248" s="247" t="s">
        <v>301</v>
      </c>
    </row>
    <row r="249" spans="2:2">
      <c r="B249" s="247" t="s">
        <v>302</v>
      </c>
    </row>
    <row r="250" spans="2:2">
      <c r="B250" s="247" t="s">
        <v>303</v>
      </c>
    </row>
    <row r="251" spans="2:2">
      <c r="B251" s="247" t="s">
        <v>304</v>
      </c>
    </row>
    <row r="255" spans="2:2">
      <c r="B255" s="241"/>
    </row>
    <row r="258" spans="2:2">
      <c r="B258" s="24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4:B25" xr:uid="{70EE7AD0-72CE-40F1-999E-417F3E608A8C}">
      <formula1>$B$179:$B$179</formula1>
    </dataValidation>
    <dataValidation type="list" allowBlank="1" showInputMessage="1" showErrorMessage="1" sqref="B18:B22 B26:B29" xr:uid="{8187F155-8274-47DA-9375-B25E26BF7B42}">
      <formula1>$B$179:$B$258</formula1>
    </dataValidation>
  </dataValidations>
  <hyperlinks>
    <hyperlink ref="B110" r:id="rId1" xr:uid="{0B6B0886-22D4-4596-8543-A7CE6C9D9B2B}"/>
    <hyperlink ref="B113" r:id="rId2" xr:uid="{3375A074-987E-4248-BA24-988D2E8D5496}"/>
  </hyperlinks>
  <pageMargins left="0.7" right="0.7" top="0.75" bottom="0.75" header="0.3" footer="0.3"/>
  <pageSetup paperSize="9" orientation="portrait" r:id="rId3"/>
  <headerFooter>
    <oddHeader>&amp;C&amp;G</oddHeader>
  </headerFooter>
  <legacyDrawing r:id="rId4"/>
  <legacyDrawingHF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FE61-F991-4E03-8AEB-6A97BDE3B7AD}">
  <dimension ref="A1:BL258"/>
  <sheetViews>
    <sheetView zoomScale="80" zoomScaleNormal="80" workbookViewId="0">
      <selection activeCell="E18" sqref="E18"/>
    </sheetView>
  </sheetViews>
  <sheetFormatPr defaultColWidth="9.140625" defaultRowHeight="15.95" outlineLevelRow="1"/>
  <cols>
    <col min="1" max="1" width="11.140625" style="2" customWidth="1"/>
    <col min="2" max="2" width="37" style="2" customWidth="1"/>
    <col min="3" max="3" width="35.5703125" style="2" bestFit="1"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307</v>
      </c>
      <c r="C6" s="3"/>
      <c r="D6" s="3"/>
      <c r="E6" s="3"/>
      <c r="F6" s="3"/>
      <c r="G6" s="3"/>
      <c r="H6" s="3"/>
      <c r="I6" s="3"/>
      <c r="J6" s="3"/>
    </row>
    <row r="7" spans="1:64" ht="16.5" thickBot="1"/>
    <row r="8" spans="1:64" ht="32.1">
      <c r="B8" s="25" t="s">
        <v>308</v>
      </c>
      <c r="C8" s="26" t="s">
        <v>309</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-6.2122014454442818E-3</v>
      </c>
      <c r="E9" s="47"/>
      <c r="H9" s="7"/>
      <c r="T9" s="11"/>
    </row>
    <row r="10" spans="1:64">
      <c r="B10" s="27">
        <v>20</v>
      </c>
      <c r="C10" s="24">
        <f>X87</f>
        <v>-8.1052396441602705E-3</v>
      </c>
    </row>
    <row r="11" spans="1:64">
      <c r="B11" s="27">
        <v>30</v>
      </c>
      <c r="C11" s="24">
        <f>AH87</f>
        <v>-9.2177548598461265E-3</v>
      </c>
    </row>
    <row r="12" spans="1:64">
      <c r="B12" s="27">
        <v>45</v>
      </c>
      <c r="C12" s="24">
        <f>AW87</f>
        <v>-1.0171066923477181E-2</v>
      </c>
    </row>
    <row r="13" spans="1:64">
      <c r="B13" s="153">
        <v>48</v>
      </c>
      <c r="C13" s="24">
        <f>BL87</f>
        <v>-1.0260188710217936E-2</v>
      </c>
    </row>
    <row r="14" spans="1:64">
      <c r="B14" s="28"/>
      <c r="C14" s="24"/>
    </row>
    <row r="15" spans="1:64" ht="17.100000000000001" thickBot="1">
      <c r="B15" s="161" t="s">
        <v>310</v>
      </c>
      <c r="C15" s="155">
        <v>2024</v>
      </c>
      <c r="E15" s="4" t="s">
        <v>180</v>
      </c>
      <c r="F15" s="5"/>
      <c r="G15" s="5"/>
      <c r="H15" s="5"/>
      <c r="I15" s="5"/>
      <c r="J15" s="4" t="s">
        <v>181</v>
      </c>
      <c r="K15" s="5"/>
      <c r="L15" s="5"/>
      <c r="M15" s="5"/>
      <c r="N15" s="5"/>
      <c r="O15" s="4" t="s">
        <v>182</v>
      </c>
      <c r="P15" s="5"/>
      <c r="Q15" s="5"/>
      <c r="R15" s="5"/>
      <c r="S15" s="5"/>
      <c r="T15" s="4" t="s">
        <v>183</v>
      </c>
      <c r="U15" s="5"/>
      <c r="V15" s="5"/>
      <c r="W15" s="5"/>
      <c r="X15" s="5"/>
      <c r="Y15" s="4" t="s">
        <v>184</v>
      </c>
      <c r="Z15" s="5"/>
      <c r="AA15" s="5"/>
      <c r="AB15" s="5"/>
      <c r="AC15" s="6"/>
      <c r="AD15" s="4" t="s">
        <v>185</v>
      </c>
      <c r="AE15" s="5"/>
      <c r="AF15" s="5"/>
      <c r="AG15" s="5"/>
      <c r="AH15" s="6"/>
      <c r="AI15" s="4" t="s">
        <v>186</v>
      </c>
      <c r="AJ15" s="5"/>
      <c r="AK15" s="5"/>
      <c r="AL15" s="5"/>
      <c r="AM15" s="6"/>
      <c r="AN15" s="4" t="s">
        <v>187</v>
      </c>
      <c r="AO15" s="5"/>
      <c r="AP15" s="5"/>
      <c r="AQ15" s="5"/>
      <c r="AR15" s="6"/>
      <c r="AS15" s="4" t="s">
        <v>188</v>
      </c>
      <c r="AT15" s="5"/>
      <c r="AU15" s="5"/>
      <c r="AV15" s="5"/>
      <c r="AW15" s="6"/>
      <c r="AX15" s="4" t="s">
        <v>189</v>
      </c>
      <c r="AY15" s="5"/>
      <c r="AZ15" s="5"/>
      <c r="BA15" s="5"/>
      <c r="BB15" s="6"/>
      <c r="BC15" s="4" t="s">
        <v>190</v>
      </c>
      <c r="BD15" s="5"/>
      <c r="BE15" s="5"/>
      <c r="BF15" s="5"/>
      <c r="BG15" s="6"/>
      <c r="BH15" s="4" t="s">
        <v>191</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192</v>
      </c>
      <c r="D17" s="2" t="s">
        <v>193</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194</v>
      </c>
      <c r="B18" s="38" t="s">
        <v>199</v>
      </c>
      <c r="C18" s="206" t="str">
        <f>'Option summary'!A17</f>
        <v>Upsizing LV cable from 185sqmm to 300sqmm</v>
      </c>
      <c r="D18" s="38" t="s">
        <v>197</v>
      </c>
      <c r="E18" s="199">
        <f>-(Workings!C10/1000000)</f>
        <v>-1.2704580000000002E-2</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199</v>
      </c>
      <c r="C19" s="206" t="s">
        <v>413</v>
      </c>
      <c r="D19" s="38" t="s">
        <v>197</v>
      </c>
      <c r="E19" s="199">
        <f>-(Workings!C11/1000000)</f>
        <v>-7.6227480000000004E-3</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199</v>
      </c>
      <c r="C20" s="157" t="s">
        <v>196</v>
      </c>
      <c r="D20" s="38" t="s">
        <v>197</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199</v>
      </c>
      <c r="C21" s="157" t="s">
        <v>196</v>
      </c>
      <c r="D21" s="38" t="s">
        <v>197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199</v>
      </c>
      <c r="C22" s="157" t="s">
        <v>196</v>
      </c>
      <c r="D22" s="38" t="s">
        <v>197</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200</v>
      </c>
      <c r="C23" s="65"/>
      <c r="D23" s="63" t="s">
        <v>197</v>
      </c>
      <c r="E23" s="37">
        <f>SUM(E18:E22)</f>
        <v>-2.0327328000000002E-2</v>
      </c>
      <c r="F23" s="37">
        <f t="shared" ref="F23:BL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si="0"/>
        <v>0</v>
      </c>
      <c r="AC23" s="37">
        <f t="shared" si="0"/>
        <v>0</v>
      </c>
      <c r="AD23" s="37">
        <f t="shared" si="0"/>
        <v>0</v>
      </c>
      <c r="AE23" s="37">
        <f t="shared" si="0"/>
        <v>0</v>
      </c>
      <c r="AF23" s="37">
        <f t="shared" si="0"/>
        <v>0</v>
      </c>
      <c r="AG23" s="37">
        <f t="shared" si="0"/>
        <v>0</v>
      </c>
      <c r="AH23" s="37">
        <f t="shared" si="0"/>
        <v>0</v>
      </c>
      <c r="AI23" s="37">
        <f t="shared" si="0"/>
        <v>0</v>
      </c>
      <c r="AJ23" s="37">
        <f t="shared" si="0"/>
        <v>0</v>
      </c>
      <c r="AK23" s="37">
        <f t="shared" si="0"/>
        <v>0</v>
      </c>
      <c r="AL23" s="37">
        <f t="shared" si="0"/>
        <v>0</v>
      </c>
      <c r="AM23" s="37">
        <f t="shared" si="0"/>
        <v>0</v>
      </c>
      <c r="AN23" s="37">
        <f t="shared" si="0"/>
        <v>0</v>
      </c>
      <c r="AO23" s="37">
        <f t="shared" si="0"/>
        <v>0</v>
      </c>
      <c r="AP23" s="37">
        <f t="shared" si="0"/>
        <v>0</v>
      </c>
      <c r="AQ23" s="37">
        <f t="shared" si="0"/>
        <v>0</v>
      </c>
      <c r="AR23" s="37">
        <f t="shared" si="0"/>
        <v>0</v>
      </c>
      <c r="AS23" s="37">
        <f t="shared" si="0"/>
        <v>0</v>
      </c>
      <c r="AT23" s="37">
        <f t="shared" si="0"/>
        <v>0</v>
      </c>
      <c r="AU23" s="37">
        <f t="shared" si="0"/>
        <v>0</v>
      </c>
      <c r="AV23" s="37">
        <f t="shared" si="0"/>
        <v>0</v>
      </c>
      <c r="AW23" s="37">
        <f t="shared" si="0"/>
        <v>0</v>
      </c>
      <c r="AX23" s="37">
        <f t="shared" si="0"/>
        <v>0</v>
      </c>
      <c r="AY23" s="37">
        <f t="shared" si="0"/>
        <v>0</v>
      </c>
      <c r="AZ23" s="37">
        <f t="shared" si="0"/>
        <v>0</v>
      </c>
      <c r="BA23" s="37">
        <f t="shared" si="0"/>
        <v>0</v>
      </c>
      <c r="BB23" s="37">
        <f t="shared" si="0"/>
        <v>0</v>
      </c>
      <c r="BC23" s="37">
        <f t="shared" si="0"/>
        <v>0</v>
      </c>
      <c r="BD23" s="37">
        <f t="shared" si="0"/>
        <v>0</v>
      </c>
      <c r="BE23" s="37">
        <f t="shared" si="0"/>
        <v>0</v>
      </c>
      <c r="BF23" s="37">
        <f t="shared" si="0"/>
        <v>0</v>
      </c>
      <c r="BG23" s="37">
        <f t="shared" si="0"/>
        <v>0</v>
      </c>
      <c r="BH23" s="37">
        <f t="shared" si="0"/>
        <v>0</v>
      </c>
      <c r="BI23" s="37">
        <f t="shared" si="0"/>
        <v>0</v>
      </c>
      <c r="BJ23" s="37">
        <f t="shared" si="0"/>
        <v>0</v>
      </c>
      <c r="BK23" s="37">
        <f t="shared" si="0"/>
        <v>0</v>
      </c>
      <c r="BL23" s="37">
        <f t="shared" si="0"/>
        <v>0</v>
      </c>
    </row>
    <row r="24" spans="1:64">
      <c r="A24" s="259" t="s">
        <v>311</v>
      </c>
      <c r="B24" s="38" t="s">
        <v>195</v>
      </c>
      <c r="C24" s="7"/>
      <c r="D24" s="2" t="s">
        <v>197</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198</v>
      </c>
      <c r="C25" s="7"/>
      <c r="D25" s="2" t="s">
        <v>197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199</v>
      </c>
      <c r="C26" s="157" t="s">
        <v>196</v>
      </c>
      <c r="D26" s="2" t="s">
        <v>197</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199</v>
      </c>
      <c r="C27" s="157" t="s">
        <v>196</v>
      </c>
      <c r="D27" s="2" t="s">
        <v>197</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199</v>
      </c>
      <c r="C28" s="157" t="s">
        <v>196</v>
      </c>
      <c r="D28" s="2" t="s">
        <v>197</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199</v>
      </c>
      <c r="C29" s="157" t="s">
        <v>196</v>
      </c>
      <c r="D29" s="2" t="s">
        <v>197</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312</v>
      </c>
      <c r="C30" s="7"/>
      <c r="D30" s="2" t="s">
        <v>197</v>
      </c>
      <c r="E30" s="42">
        <f>SUM(E24:E29)</f>
        <v>0</v>
      </c>
      <c r="F30" s="42">
        <f t="shared" ref="F30:BL30" si="1">SUM(F24:F29)</f>
        <v>0</v>
      </c>
      <c r="G30" s="42">
        <f t="shared" si="1"/>
        <v>0</v>
      </c>
      <c r="H30" s="42">
        <f t="shared" si="1"/>
        <v>0</v>
      </c>
      <c r="I30" s="42">
        <f t="shared" si="1"/>
        <v>0</v>
      </c>
      <c r="J30" s="42">
        <f t="shared" si="1"/>
        <v>0</v>
      </c>
      <c r="K30" s="42">
        <f t="shared" si="1"/>
        <v>0</v>
      </c>
      <c r="L30" s="42">
        <f t="shared" si="1"/>
        <v>0</v>
      </c>
      <c r="M30" s="42">
        <f t="shared" si="1"/>
        <v>0</v>
      </c>
      <c r="N30" s="42">
        <f t="shared" si="1"/>
        <v>0</v>
      </c>
      <c r="O30" s="42">
        <f t="shared" si="1"/>
        <v>0</v>
      </c>
      <c r="P30" s="42">
        <f t="shared" si="1"/>
        <v>0</v>
      </c>
      <c r="Q30" s="42">
        <f t="shared" si="1"/>
        <v>0</v>
      </c>
      <c r="R30" s="42">
        <f t="shared" si="1"/>
        <v>0</v>
      </c>
      <c r="S30" s="42">
        <f t="shared" si="1"/>
        <v>0</v>
      </c>
      <c r="T30" s="42">
        <f t="shared" si="1"/>
        <v>0</v>
      </c>
      <c r="U30" s="42">
        <f t="shared" si="1"/>
        <v>0</v>
      </c>
      <c r="V30" s="42">
        <f t="shared" si="1"/>
        <v>0</v>
      </c>
      <c r="W30" s="42">
        <f t="shared" si="1"/>
        <v>0</v>
      </c>
      <c r="X30" s="42">
        <f t="shared" si="1"/>
        <v>0</v>
      </c>
      <c r="Y30" s="42">
        <f t="shared" si="1"/>
        <v>0</v>
      </c>
      <c r="Z30" s="42">
        <f t="shared" si="1"/>
        <v>0</v>
      </c>
      <c r="AA30" s="42">
        <f t="shared" si="1"/>
        <v>0</v>
      </c>
      <c r="AB30" s="42">
        <f t="shared" si="1"/>
        <v>0</v>
      </c>
      <c r="AC30" s="42">
        <f t="shared" si="1"/>
        <v>0</v>
      </c>
      <c r="AD30" s="42">
        <f t="shared" si="1"/>
        <v>0</v>
      </c>
      <c r="AE30" s="42">
        <f t="shared" si="1"/>
        <v>0</v>
      </c>
      <c r="AF30" s="42">
        <f t="shared" si="1"/>
        <v>0</v>
      </c>
      <c r="AG30" s="42">
        <f t="shared" si="1"/>
        <v>0</v>
      </c>
      <c r="AH30" s="42">
        <f t="shared" si="1"/>
        <v>0</v>
      </c>
      <c r="AI30" s="42">
        <f t="shared" si="1"/>
        <v>0</v>
      </c>
      <c r="AJ30" s="42">
        <f t="shared" si="1"/>
        <v>0</v>
      </c>
      <c r="AK30" s="42">
        <f t="shared" si="1"/>
        <v>0</v>
      </c>
      <c r="AL30" s="42">
        <f t="shared" si="1"/>
        <v>0</v>
      </c>
      <c r="AM30" s="42">
        <f t="shared" si="1"/>
        <v>0</v>
      </c>
      <c r="AN30" s="42">
        <f t="shared" si="1"/>
        <v>0</v>
      </c>
      <c r="AO30" s="42">
        <f t="shared" si="1"/>
        <v>0</v>
      </c>
      <c r="AP30" s="42">
        <f t="shared" si="1"/>
        <v>0</v>
      </c>
      <c r="AQ30" s="42">
        <f t="shared" si="1"/>
        <v>0</v>
      </c>
      <c r="AR30" s="42">
        <f t="shared" si="1"/>
        <v>0</v>
      </c>
      <c r="AS30" s="42">
        <f t="shared" si="1"/>
        <v>0</v>
      </c>
      <c r="AT30" s="42">
        <f t="shared" si="1"/>
        <v>0</v>
      </c>
      <c r="AU30" s="42">
        <f t="shared" si="1"/>
        <v>0</v>
      </c>
      <c r="AV30" s="42">
        <f t="shared" si="1"/>
        <v>0</v>
      </c>
      <c r="AW30" s="42">
        <f t="shared" si="1"/>
        <v>0</v>
      </c>
      <c r="AX30" s="42">
        <f t="shared" si="1"/>
        <v>0</v>
      </c>
      <c r="AY30" s="42">
        <f t="shared" si="1"/>
        <v>0</v>
      </c>
      <c r="AZ30" s="42">
        <f t="shared" si="1"/>
        <v>0</v>
      </c>
      <c r="BA30" s="42">
        <f t="shared" si="1"/>
        <v>0</v>
      </c>
      <c r="BB30" s="42">
        <f t="shared" si="1"/>
        <v>0</v>
      </c>
      <c r="BC30" s="42">
        <f t="shared" si="1"/>
        <v>0</v>
      </c>
      <c r="BD30" s="42">
        <f t="shared" si="1"/>
        <v>0</v>
      </c>
      <c r="BE30" s="42">
        <f t="shared" si="1"/>
        <v>0</v>
      </c>
      <c r="BF30" s="42">
        <f t="shared" si="1"/>
        <v>0</v>
      </c>
      <c r="BG30" s="42">
        <f t="shared" si="1"/>
        <v>0</v>
      </c>
      <c r="BH30" s="42">
        <f t="shared" si="1"/>
        <v>0</v>
      </c>
      <c r="BI30" s="42">
        <f t="shared" si="1"/>
        <v>0</v>
      </c>
      <c r="BJ30" s="42">
        <f t="shared" si="1"/>
        <v>0</v>
      </c>
      <c r="BK30" s="42">
        <f t="shared" si="1"/>
        <v>0</v>
      </c>
      <c r="BL30" s="42">
        <f t="shared" si="1"/>
        <v>0</v>
      </c>
    </row>
    <row r="31" spans="1:64" ht="16.5" thickBot="1">
      <c r="A31" s="261"/>
      <c r="B31" s="35" t="s">
        <v>313</v>
      </c>
      <c r="C31" s="36" t="s">
        <v>314</v>
      </c>
      <c r="D31" s="35" t="s">
        <v>197</v>
      </c>
      <c r="E31" s="37">
        <f>E23+E30</f>
        <v>-2.0327328000000002E-2</v>
      </c>
      <c r="F31" s="37">
        <f t="shared" ref="F31:BL31" si="2">F23+F30</f>
        <v>0</v>
      </c>
      <c r="G31" s="37">
        <f t="shared" si="2"/>
        <v>0</v>
      </c>
      <c r="H31" s="37">
        <f t="shared" si="2"/>
        <v>0</v>
      </c>
      <c r="I31" s="37">
        <f t="shared" si="2"/>
        <v>0</v>
      </c>
      <c r="J31" s="37">
        <f t="shared" si="2"/>
        <v>0</v>
      </c>
      <c r="K31" s="37">
        <f t="shared" si="2"/>
        <v>0</v>
      </c>
      <c r="L31" s="37">
        <f t="shared" si="2"/>
        <v>0</v>
      </c>
      <c r="M31" s="37">
        <f t="shared" si="2"/>
        <v>0</v>
      </c>
      <c r="N31" s="37">
        <f t="shared" si="2"/>
        <v>0</v>
      </c>
      <c r="O31" s="37">
        <f t="shared" si="2"/>
        <v>0</v>
      </c>
      <c r="P31" s="37">
        <f t="shared" si="2"/>
        <v>0</v>
      </c>
      <c r="Q31" s="37">
        <f t="shared" si="2"/>
        <v>0</v>
      </c>
      <c r="R31" s="37">
        <f t="shared" si="2"/>
        <v>0</v>
      </c>
      <c r="S31" s="37">
        <f t="shared" si="2"/>
        <v>0</v>
      </c>
      <c r="T31" s="37">
        <f t="shared" si="2"/>
        <v>0</v>
      </c>
      <c r="U31" s="37">
        <f t="shared" si="2"/>
        <v>0</v>
      </c>
      <c r="V31" s="37">
        <f t="shared" si="2"/>
        <v>0</v>
      </c>
      <c r="W31" s="37">
        <f t="shared" si="2"/>
        <v>0</v>
      </c>
      <c r="X31" s="37">
        <f t="shared" si="2"/>
        <v>0</v>
      </c>
      <c r="Y31" s="37">
        <f t="shared" si="2"/>
        <v>0</v>
      </c>
      <c r="Z31" s="37">
        <f t="shared" si="2"/>
        <v>0</v>
      </c>
      <c r="AA31" s="37">
        <f t="shared" si="2"/>
        <v>0</v>
      </c>
      <c r="AB31" s="37">
        <f t="shared" si="2"/>
        <v>0</v>
      </c>
      <c r="AC31" s="37">
        <f t="shared" si="2"/>
        <v>0</v>
      </c>
      <c r="AD31" s="37">
        <f t="shared" si="2"/>
        <v>0</v>
      </c>
      <c r="AE31" s="37">
        <f t="shared" si="2"/>
        <v>0</v>
      </c>
      <c r="AF31" s="37">
        <f t="shared" si="2"/>
        <v>0</v>
      </c>
      <c r="AG31" s="37">
        <f t="shared" si="2"/>
        <v>0</v>
      </c>
      <c r="AH31" s="37">
        <f t="shared" si="2"/>
        <v>0</v>
      </c>
      <c r="AI31" s="37">
        <f t="shared" si="2"/>
        <v>0</v>
      </c>
      <c r="AJ31" s="37">
        <f t="shared" si="2"/>
        <v>0</v>
      </c>
      <c r="AK31" s="37">
        <f t="shared" si="2"/>
        <v>0</v>
      </c>
      <c r="AL31" s="37">
        <f t="shared" si="2"/>
        <v>0</v>
      </c>
      <c r="AM31" s="37">
        <f t="shared" si="2"/>
        <v>0</v>
      </c>
      <c r="AN31" s="37">
        <f t="shared" si="2"/>
        <v>0</v>
      </c>
      <c r="AO31" s="37">
        <f t="shared" si="2"/>
        <v>0</v>
      </c>
      <c r="AP31" s="37">
        <f t="shared" si="2"/>
        <v>0</v>
      </c>
      <c r="AQ31" s="37">
        <f t="shared" si="2"/>
        <v>0</v>
      </c>
      <c r="AR31" s="37">
        <f t="shared" si="2"/>
        <v>0</v>
      </c>
      <c r="AS31" s="37">
        <f t="shared" si="2"/>
        <v>0</v>
      </c>
      <c r="AT31" s="37">
        <f t="shared" si="2"/>
        <v>0</v>
      </c>
      <c r="AU31" s="37">
        <f t="shared" si="2"/>
        <v>0</v>
      </c>
      <c r="AV31" s="37">
        <f t="shared" si="2"/>
        <v>0</v>
      </c>
      <c r="AW31" s="37">
        <f t="shared" si="2"/>
        <v>0</v>
      </c>
      <c r="AX31" s="37">
        <f t="shared" si="2"/>
        <v>0</v>
      </c>
      <c r="AY31" s="37">
        <f t="shared" si="2"/>
        <v>0</v>
      </c>
      <c r="AZ31" s="37">
        <f t="shared" si="2"/>
        <v>0</v>
      </c>
      <c r="BA31" s="37">
        <f t="shared" si="2"/>
        <v>0</v>
      </c>
      <c r="BB31" s="37">
        <f t="shared" si="2"/>
        <v>0</v>
      </c>
      <c r="BC31" s="37">
        <f t="shared" si="2"/>
        <v>0</v>
      </c>
      <c r="BD31" s="37">
        <f t="shared" si="2"/>
        <v>0</v>
      </c>
      <c r="BE31" s="37">
        <f t="shared" si="2"/>
        <v>0</v>
      </c>
      <c r="BF31" s="37">
        <f t="shared" si="2"/>
        <v>0</v>
      </c>
      <c r="BG31" s="37">
        <f t="shared" si="2"/>
        <v>0</v>
      </c>
      <c r="BH31" s="37">
        <f t="shared" si="2"/>
        <v>0</v>
      </c>
      <c r="BI31" s="37">
        <f t="shared" si="2"/>
        <v>0</v>
      </c>
      <c r="BJ31" s="37">
        <f t="shared" si="2"/>
        <v>0</v>
      </c>
      <c r="BK31" s="37">
        <f t="shared" si="2"/>
        <v>0</v>
      </c>
      <c r="BL31" s="37">
        <f t="shared" si="2"/>
        <v>0</v>
      </c>
    </row>
    <row r="32" spans="1:64">
      <c r="A32" s="262"/>
      <c r="B32" s="2" t="s">
        <v>315</v>
      </c>
      <c r="C32" s="7" t="s">
        <v>316</v>
      </c>
      <c r="D32" s="2" t="s">
        <v>226</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317</v>
      </c>
      <c r="C33" s="2" t="s">
        <v>318</v>
      </c>
      <c r="D33" s="2" t="s">
        <v>197</v>
      </c>
      <c r="E33" s="20">
        <f>E31*E32</f>
        <v>-1.72782288E-2</v>
      </c>
      <c r="F33" s="20">
        <f t="shared" ref="F33:BL33" si="3">F31*F32</f>
        <v>0</v>
      </c>
      <c r="G33" s="20">
        <f t="shared" si="3"/>
        <v>0</v>
      </c>
      <c r="H33" s="20">
        <f t="shared" si="3"/>
        <v>0</v>
      </c>
      <c r="I33" s="20">
        <f t="shared" si="3"/>
        <v>0</v>
      </c>
      <c r="J33" s="20">
        <f t="shared" si="3"/>
        <v>0</v>
      </c>
      <c r="K33" s="20">
        <f t="shared" si="3"/>
        <v>0</v>
      </c>
      <c r="L33" s="20">
        <f t="shared" si="3"/>
        <v>0</v>
      </c>
      <c r="M33" s="20">
        <f t="shared" si="3"/>
        <v>0</v>
      </c>
      <c r="N33" s="20">
        <f t="shared" si="3"/>
        <v>0</v>
      </c>
      <c r="O33" s="20">
        <f t="shared" si="3"/>
        <v>0</v>
      </c>
      <c r="P33" s="20">
        <f t="shared" si="3"/>
        <v>0</v>
      </c>
      <c r="Q33" s="20">
        <f t="shared" si="3"/>
        <v>0</v>
      </c>
      <c r="R33" s="20">
        <f t="shared" si="3"/>
        <v>0</v>
      </c>
      <c r="S33" s="20">
        <f t="shared" si="3"/>
        <v>0</v>
      </c>
      <c r="T33" s="20">
        <f t="shared" si="3"/>
        <v>0</v>
      </c>
      <c r="U33" s="20">
        <f t="shared" si="3"/>
        <v>0</v>
      </c>
      <c r="V33" s="20">
        <f t="shared" si="3"/>
        <v>0</v>
      </c>
      <c r="W33" s="20">
        <f t="shared" si="3"/>
        <v>0</v>
      </c>
      <c r="X33" s="20">
        <f t="shared" si="3"/>
        <v>0</v>
      </c>
      <c r="Y33" s="20">
        <f t="shared" si="3"/>
        <v>0</v>
      </c>
      <c r="Z33" s="20">
        <f t="shared" si="3"/>
        <v>0</v>
      </c>
      <c r="AA33" s="20">
        <f t="shared" si="3"/>
        <v>0</v>
      </c>
      <c r="AB33" s="20">
        <f t="shared" si="3"/>
        <v>0</v>
      </c>
      <c r="AC33" s="20">
        <f t="shared" si="3"/>
        <v>0</v>
      </c>
      <c r="AD33" s="20">
        <f t="shared" si="3"/>
        <v>0</v>
      </c>
      <c r="AE33" s="20">
        <f t="shared" si="3"/>
        <v>0</v>
      </c>
      <c r="AF33" s="20">
        <f t="shared" si="3"/>
        <v>0</v>
      </c>
      <c r="AG33" s="20">
        <f t="shared" si="3"/>
        <v>0</v>
      </c>
      <c r="AH33" s="20">
        <f t="shared" si="3"/>
        <v>0</v>
      </c>
      <c r="AI33" s="20">
        <f t="shared" si="3"/>
        <v>0</v>
      </c>
      <c r="AJ33" s="20">
        <f t="shared" si="3"/>
        <v>0</v>
      </c>
      <c r="AK33" s="20">
        <f t="shared" si="3"/>
        <v>0</v>
      </c>
      <c r="AL33" s="20">
        <f t="shared" si="3"/>
        <v>0</v>
      </c>
      <c r="AM33" s="20">
        <f t="shared" si="3"/>
        <v>0</v>
      </c>
      <c r="AN33" s="20">
        <f t="shared" si="3"/>
        <v>0</v>
      </c>
      <c r="AO33" s="20">
        <f t="shared" si="3"/>
        <v>0</v>
      </c>
      <c r="AP33" s="20">
        <f t="shared" si="3"/>
        <v>0</v>
      </c>
      <c r="AQ33" s="20">
        <f t="shared" si="3"/>
        <v>0</v>
      </c>
      <c r="AR33" s="20">
        <f t="shared" si="3"/>
        <v>0</v>
      </c>
      <c r="AS33" s="20">
        <f t="shared" si="3"/>
        <v>0</v>
      </c>
      <c r="AT33" s="20">
        <f t="shared" si="3"/>
        <v>0</v>
      </c>
      <c r="AU33" s="20">
        <f t="shared" si="3"/>
        <v>0</v>
      </c>
      <c r="AV33" s="20">
        <f t="shared" si="3"/>
        <v>0</v>
      </c>
      <c r="AW33" s="20">
        <f t="shared" si="3"/>
        <v>0</v>
      </c>
      <c r="AX33" s="20">
        <f t="shared" si="3"/>
        <v>0</v>
      </c>
      <c r="AY33" s="20">
        <f t="shared" si="3"/>
        <v>0</v>
      </c>
      <c r="AZ33" s="20">
        <f t="shared" si="3"/>
        <v>0</v>
      </c>
      <c r="BA33" s="20">
        <f t="shared" si="3"/>
        <v>0</v>
      </c>
      <c r="BB33" s="20">
        <f t="shared" si="3"/>
        <v>0</v>
      </c>
      <c r="BC33" s="20">
        <f t="shared" si="3"/>
        <v>0</v>
      </c>
      <c r="BD33" s="20">
        <f t="shared" si="3"/>
        <v>0</v>
      </c>
      <c r="BE33" s="20">
        <f t="shared" si="3"/>
        <v>0</v>
      </c>
      <c r="BF33" s="20">
        <f t="shared" si="3"/>
        <v>0</v>
      </c>
      <c r="BG33" s="20">
        <f t="shared" si="3"/>
        <v>0</v>
      </c>
      <c r="BH33" s="20">
        <f t="shared" si="3"/>
        <v>0</v>
      </c>
      <c r="BI33" s="20">
        <f t="shared" si="3"/>
        <v>0</v>
      </c>
      <c r="BJ33" s="20">
        <f t="shared" si="3"/>
        <v>0</v>
      </c>
      <c r="BK33" s="20">
        <f t="shared" si="3"/>
        <v>0</v>
      </c>
      <c r="BL33" s="20">
        <f t="shared" si="3"/>
        <v>0</v>
      </c>
    </row>
    <row r="34" spans="1:64" ht="24.95" customHeight="1">
      <c r="A34" s="262"/>
      <c r="B34" s="2" t="s">
        <v>319</v>
      </c>
      <c r="C34" s="2" t="s">
        <v>320</v>
      </c>
      <c r="D34" s="2" t="s">
        <v>197</v>
      </c>
      <c r="E34" s="20">
        <f>E31-E33</f>
        <v>-3.0490992000000022E-3</v>
      </c>
      <c r="F34" s="20">
        <f t="shared" ref="F34:BL34" si="4">F31-F33</f>
        <v>0</v>
      </c>
      <c r="G34" s="20">
        <f t="shared" si="4"/>
        <v>0</v>
      </c>
      <c r="H34" s="20">
        <f t="shared" si="4"/>
        <v>0</v>
      </c>
      <c r="I34" s="20">
        <f t="shared" si="4"/>
        <v>0</v>
      </c>
      <c r="J34" s="20">
        <f t="shared" si="4"/>
        <v>0</v>
      </c>
      <c r="K34" s="20">
        <f t="shared" si="4"/>
        <v>0</v>
      </c>
      <c r="L34" s="20">
        <f t="shared" si="4"/>
        <v>0</v>
      </c>
      <c r="M34" s="20">
        <f t="shared" si="4"/>
        <v>0</v>
      </c>
      <c r="N34" s="20">
        <f t="shared" si="4"/>
        <v>0</v>
      </c>
      <c r="O34" s="20">
        <f t="shared" si="4"/>
        <v>0</v>
      </c>
      <c r="P34" s="20">
        <f t="shared" si="4"/>
        <v>0</v>
      </c>
      <c r="Q34" s="20">
        <f t="shared" si="4"/>
        <v>0</v>
      </c>
      <c r="R34" s="20">
        <f t="shared" si="4"/>
        <v>0</v>
      </c>
      <c r="S34" s="20">
        <f t="shared" si="4"/>
        <v>0</v>
      </c>
      <c r="T34" s="20">
        <f t="shared" si="4"/>
        <v>0</v>
      </c>
      <c r="U34" s="20">
        <f t="shared" si="4"/>
        <v>0</v>
      </c>
      <c r="V34" s="20">
        <f t="shared" si="4"/>
        <v>0</v>
      </c>
      <c r="W34" s="20">
        <f t="shared" si="4"/>
        <v>0</v>
      </c>
      <c r="X34" s="20">
        <f t="shared" si="4"/>
        <v>0</v>
      </c>
      <c r="Y34" s="20">
        <f t="shared" si="4"/>
        <v>0</v>
      </c>
      <c r="Z34" s="20">
        <f t="shared" si="4"/>
        <v>0</v>
      </c>
      <c r="AA34" s="20">
        <f t="shared" si="4"/>
        <v>0</v>
      </c>
      <c r="AB34" s="20">
        <f t="shared" si="4"/>
        <v>0</v>
      </c>
      <c r="AC34" s="20">
        <f t="shared" si="4"/>
        <v>0</v>
      </c>
      <c r="AD34" s="20">
        <f t="shared" si="4"/>
        <v>0</v>
      </c>
      <c r="AE34" s="20">
        <f t="shared" si="4"/>
        <v>0</v>
      </c>
      <c r="AF34" s="20">
        <f t="shared" si="4"/>
        <v>0</v>
      </c>
      <c r="AG34" s="20">
        <f t="shared" si="4"/>
        <v>0</v>
      </c>
      <c r="AH34" s="20">
        <f t="shared" si="4"/>
        <v>0</v>
      </c>
      <c r="AI34" s="20">
        <f t="shared" si="4"/>
        <v>0</v>
      </c>
      <c r="AJ34" s="20">
        <f t="shared" si="4"/>
        <v>0</v>
      </c>
      <c r="AK34" s="20">
        <f t="shared" si="4"/>
        <v>0</v>
      </c>
      <c r="AL34" s="20">
        <f t="shared" si="4"/>
        <v>0</v>
      </c>
      <c r="AM34" s="20">
        <f t="shared" si="4"/>
        <v>0</v>
      </c>
      <c r="AN34" s="20">
        <f t="shared" si="4"/>
        <v>0</v>
      </c>
      <c r="AO34" s="20">
        <f t="shared" si="4"/>
        <v>0</v>
      </c>
      <c r="AP34" s="20">
        <f t="shared" si="4"/>
        <v>0</v>
      </c>
      <c r="AQ34" s="20">
        <f t="shared" si="4"/>
        <v>0</v>
      </c>
      <c r="AR34" s="20">
        <f t="shared" si="4"/>
        <v>0</v>
      </c>
      <c r="AS34" s="20">
        <f t="shared" si="4"/>
        <v>0</v>
      </c>
      <c r="AT34" s="20">
        <f t="shared" si="4"/>
        <v>0</v>
      </c>
      <c r="AU34" s="20">
        <f t="shared" si="4"/>
        <v>0</v>
      </c>
      <c r="AV34" s="20">
        <f t="shared" si="4"/>
        <v>0</v>
      </c>
      <c r="AW34" s="20">
        <f t="shared" si="4"/>
        <v>0</v>
      </c>
      <c r="AX34" s="20">
        <f t="shared" si="4"/>
        <v>0</v>
      </c>
      <c r="AY34" s="20">
        <f t="shared" si="4"/>
        <v>0</v>
      </c>
      <c r="AZ34" s="20">
        <f t="shared" si="4"/>
        <v>0</v>
      </c>
      <c r="BA34" s="20">
        <f t="shared" si="4"/>
        <v>0</v>
      </c>
      <c r="BB34" s="20">
        <f t="shared" si="4"/>
        <v>0</v>
      </c>
      <c r="BC34" s="20">
        <f t="shared" si="4"/>
        <v>0</v>
      </c>
      <c r="BD34" s="20">
        <f t="shared" si="4"/>
        <v>0</v>
      </c>
      <c r="BE34" s="20">
        <f t="shared" si="4"/>
        <v>0</v>
      </c>
      <c r="BF34" s="20">
        <f t="shared" si="4"/>
        <v>0</v>
      </c>
      <c r="BG34" s="20">
        <f t="shared" si="4"/>
        <v>0</v>
      </c>
      <c r="BH34" s="20">
        <f t="shared" si="4"/>
        <v>0</v>
      </c>
      <c r="BI34" s="20">
        <f t="shared" si="4"/>
        <v>0</v>
      </c>
      <c r="BJ34" s="20">
        <f t="shared" si="4"/>
        <v>0</v>
      </c>
      <c r="BK34" s="20">
        <f t="shared" si="4"/>
        <v>0</v>
      </c>
      <c r="BL34" s="20">
        <f t="shared" si="4"/>
        <v>0</v>
      </c>
    </row>
    <row r="35" spans="1:64" ht="16.5" customHeight="1" outlineLevel="1">
      <c r="A35" s="262"/>
      <c r="B35" s="2" t="s">
        <v>321</v>
      </c>
      <c r="C35" s="2" t="s">
        <v>322</v>
      </c>
      <c r="D35" s="2" t="s">
        <v>197</v>
      </c>
      <c r="F35" s="20">
        <f>E$33/'Fixed Data'!$E$13*'Fixed Data'!I41</f>
        <v>-3.8396064000000002E-4</v>
      </c>
      <c r="G35" s="20">
        <f>E$33/'Fixed Data'!$E$13*'Fixed Data'!J41</f>
        <v>-3.8396064000000002E-4</v>
      </c>
      <c r="H35" s="20">
        <f>E$33/'Fixed Data'!$E$13*'Fixed Data'!K41</f>
        <v>-3.8396064000000002E-4</v>
      </c>
      <c r="I35" s="20">
        <f>E$33/'Fixed Data'!$E$13*'Fixed Data'!L41</f>
        <v>-3.8396064000000002E-4</v>
      </c>
      <c r="J35" s="20">
        <f>E$33/'Fixed Data'!$E$13*'Fixed Data'!M41</f>
        <v>-3.8396064000000002E-4</v>
      </c>
      <c r="K35" s="20">
        <f>E$33/'Fixed Data'!$E$13*'Fixed Data'!N41</f>
        <v>-3.8396064000000002E-4</v>
      </c>
      <c r="L35" s="20">
        <f>E$33/'Fixed Data'!$E$13*'Fixed Data'!O41</f>
        <v>-3.8396064000000002E-4</v>
      </c>
      <c r="M35" s="20">
        <f>E$33/'Fixed Data'!$E$13*'Fixed Data'!P41</f>
        <v>-3.8396064000000002E-4</v>
      </c>
      <c r="N35" s="20">
        <f>E$33/'Fixed Data'!$E$13*'Fixed Data'!Q41</f>
        <v>-3.8396064000000002E-4</v>
      </c>
      <c r="O35" s="20">
        <f>E$33/'Fixed Data'!$E$13*'Fixed Data'!R41</f>
        <v>-3.8396064000000002E-4</v>
      </c>
      <c r="P35" s="20">
        <f>E$33/'Fixed Data'!$E$13*'Fixed Data'!S41</f>
        <v>-3.8396064000000002E-4</v>
      </c>
      <c r="Q35" s="20">
        <f>E$33/'Fixed Data'!$E$13*'Fixed Data'!T41</f>
        <v>-3.8396064000000002E-4</v>
      </c>
      <c r="R35" s="20">
        <f>E$33/'Fixed Data'!$E$13*'Fixed Data'!U41</f>
        <v>-3.8396064000000002E-4</v>
      </c>
      <c r="S35" s="20">
        <f>E$33/'Fixed Data'!$E$13*'Fixed Data'!V41</f>
        <v>-3.8396064000000002E-4</v>
      </c>
      <c r="T35" s="20">
        <f>E$33/'Fixed Data'!$E$13*'Fixed Data'!W41</f>
        <v>-3.8396064000000002E-4</v>
      </c>
      <c r="U35" s="20">
        <f>E$33/'Fixed Data'!$E$13*'Fixed Data'!X41</f>
        <v>-3.8396064000000002E-4</v>
      </c>
      <c r="V35" s="20">
        <f>E$33/'Fixed Data'!$E$13*'Fixed Data'!Y41</f>
        <v>-3.8396064000000002E-4</v>
      </c>
      <c r="W35" s="20">
        <f>E$33/'Fixed Data'!$E$13*'Fixed Data'!Z41</f>
        <v>-3.8396064000000002E-4</v>
      </c>
      <c r="X35" s="20">
        <f>E$33/'Fixed Data'!$E$13*'Fixed Data'!AA41</f>
        <v>-3.8396064000000002E-4</v>
      </c>
      <c r="Y35" s="20">
        <f>E$33/'Fixed Data'!$E$13*'Fixed Data'!AB41</f>
        <v>-3.8396064000000002E-4</v>
      </c>
      <c r="Z35" s="20">
        <f>E$33/'Fixed Data'!$E$13*'Fixed Data'!AC41</f>
        <v>-3.8396064000000002E-4</v>
      </c>
      <c r="AA35" s="20">
        <f>E$33/'Fixed Data'!$E$13*'Fixed Data'!AD41</f>
        <v>-3.8396064000000002E-4</v>
      </c>
      <c r="AB35" s="20">
        <f>E$33/'Fixed Data'!$E$13*'Fixed Data'!AE41</f>
        <v>-3.8396064000000002E-4</v>
      </c>
      <c r="AC35" s="20">
        <f>E$33/'Fixed Data'!$E$13*'Fixed Data'!AF41</f>
        <v>-3.8396064000000002E-4</v>
      </c>
      <c r="AD35" s="20">
        <f>E$33/'Fixed Data'!$E$13*'Fixed Data'!AG41</f>
        <v>-3.8396064000000002E-4</v>
      </c>
      <c r="AE35" s="20">
        <f>E$33/'Fixed Data'!$E$13*'Fixed Data'!AH41</f>
        <v>-3.8396064000000002E-4</v>
      </c>
      <c r="AF35" s="20">
        <f>E$33/'Fixed Data'!$E$13*'Fixed Data'!AI41</f>
        <v>-3.8396064000000002E-4</v>
      </c>
      <c r="AG35" s="20">
        <f>E$33/'Fixed Data'!$E$13*'Fixed Data'!AJ41</f>
        <v>-3.8396064000000002E-4</v>
      </c>
      <c r="AH35" s="20">
        <f>E$33/'Fixed Data'!$E$13*'Fixed Data'!AK41</f>
        <v>-3.8396064000000002E-4</v>
      </c>
      <c r="AI35" s="20">
        <f>E$33/'Fixed Data'!$E$13*'Fixed Data'!AL41</f>
        <v>-3.8396064000000002E-4</v>
      </c>
      <c r="AJ35" s="20">
        <f>E$33/'Fixed Data'!$E$13*'Fixed Data'!AM41</f>
        <v>-3.8396064000000002E-4</v>
      </c>
      <c r="AK35" s="20">
        <f>E$33/'Fixed Data'!$E$13*'Fixed Data'!AN41</f>
        <v>-3.8396064000000002E-4</v>
      </c>
      <c r="AL35" s="20">
        <f>E$33/'Fixed Data'!$E$13*'Fixed Data'!AO41</f>
        <v>-3.8396064000000002E-4</v>
      </c>
      <c r="AM35" s="20">
        <f>E$33/'Fixed Data'!$E$13*'Fixed Data'!AP41</f>
        <v>-3.8396064000000002E-4</v>
      </c>
      <c r="AN35" s="20">
        <f>E$33/'Fixed Data'!$E$13*'Fixed Data'!AQ41</f>
        <v>-3.8396064000000002E-4</v>
      </c>
      <c r="AO35" s="20">
        <f>E$33/'Fixed Data'!$E$13*'Fixed Data'!AR41</f>
        <v>-3.8396064000000002E-4</v>
      </c>
      <c r="AP35" s="20">
        <f>E$33/'Fixed Data'!$E$13*'Fixed Data'!AS41</f>
        <v>-3.8396064000000002E-4</v>
      </c>
      <c r="AQ35" s="20">
        <f>E$33/'Fixed Data'!$E$13*'Fixed Data'!AT41</f>
        <v>-3.8396064000000002E-4</v>
      </c>
      <c r="AR35" s="20">
        <f>E$33/'Fixed Data'!$E$13*'Fixed Data'!AU41</f>
        <v>-3.8396064000000002E-4</v>
      </c>
      <c r="AS35" s="20">
        <f>E$33/'Fixed Data'!$E$13*'Fixed Data'!AV41</f>
        <v>-3.8396064000000002E-4</v>
      </c>
      <c r="AT35" s="20">
        <f>E$33/'Fixed Data'!$E$13*'Fixed Data'!AW41</f>
        <v>-3.8396064000000002E-4</v>
      </c>
      <c r="AU35" s="20">
        <f>E$33/'Fixed Data'!$E$13*'Fixed Data'!AX41</f>
        <v>-3.8396064000000002E-4</v>
      </c>
      <c r="AV35" s="20">
        <f>E$33/'Fixed Data'!$E$13*'Fixed Data'!AY41</f>
        <v>-3.8396064000000002E-4</v>
      </c>
      <c r="AW35" s="20">
        <f>E$33/'Fixed Data'!$E$13*'Fixed Data'!AZ41</f>
        <v>-3.8396064000000002E-4</v>
      </c>
      <c r="AX35" s="20">
        <f>E$33/'Fixed Data'!$E$13*'Fixed Data'!BA41</f>
        <v>-3.8396064000000002E-4</v>
      </c>
      <c r="AY35" s="20"/>
      <c r="AZ35" s="20"/>
      <c r="BA35" s="20"/>
      <c r="BB35" s="20"/>
      <c r="BC35" s="20"/>
      <c r="BD35" s="20"/>
      <c r="BE35" s="20"/>
      <c r="BF35" s="20"/>
      <c r="BG35" s="20"/>
      <c r="BH35" s="20"/>
      <c r="BI35" s="20"/>
      <c r="BJ35" s="20"/>
      <c r="BK35" s="20"/>
      <c r="BL35" s="20"/>
    </row>
    <row r="36" spans="1:64" ht="16.5" customHeight="1" outlineLevel="1">
      <c r="A36" s="262"/>
      <c r="B36" s="2" t="s">
        <v>323</v>
      </c>
      <c r="C36" s="2" t="s">
        <v>324</v>
      </c>
      <c r="D36" s="2" t="s">
        <v>197</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325</v>
      </c>
      <c r="C37" s="2" t="s">
        <v>326</v>
      </c>
      <c r="D37" s="2" t="s">
        <v>197</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327</v>
      </c>
      <c r="C38" s="2" t="s">
        <v>328</v>
      </c>
      <c r="D38" s="2" t="s">
        <v>197</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329</v>
      </c>
      <c r="C39" s="2" t="s">
        <v>330</v>
      </c>
      <c r="D39" s="2" t="s">
        <v>197</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331</v>
      </c>
      <c r="C40" s="2" t="s">
        <v>332</v>
      </c>
      <c r="D40" s="2" t="s">
        <v>197</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333</v>
      </c>
      <c r="C41" s="2" t="s">
        <v>334</v>
      </c>
      <c r="D41" s="2" t="s">
        <v>197</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335</v>
      </c>
      <c r="C42" s="2" t="s">
        <v>336</v>
      </c>
      <c r="D42" s="2" t="s">
        <v>197</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337</v>
      </c>
      <c r="C43" s="2" t="s">
        <v>338</v>
      </c>
      <c r="D43" s="2" t="s">
        <v>197</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339</v>
      </c>
      <c r="C44" s="2" t="s">
        <v>340</v>
      </c>
      <c r="D44" s="2" t="s">
        <v>197</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341</v>
      </c>
      <c r="C45" s="2" t="s">
        <v>342</v>
      </c>
      <c r="D45" s="2" t="s">
        <v>197</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343</v>
      </c>
      <c r="C46" s="2" t="s">
        <v>344</v>
      </c>
      <c r="D46" s="2" t="s">
        <v>197</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345</v>
      </c>
      <c r="C47" s="2" t="s">
        <v>346</v>
      </c>
      <c r="D47" s="2" t="s">
        <v>197</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347</v>
      </c>
      <c r="C48" s="2" t="s">
        <v>348</v>
      </c>
      <c r="D48" s="2" t="s">
        <v>197</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349</v>
      </c>
      <c r="C49" s="2" t="s">
        <v>350</v>
      </c>
      <c r="D49" s="2" t="s">
        <v>197</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351</v>
      </c>
      <c r="C50" s="2" t="s">
        <v>352</v>
      </c>
      <c r="D50" s="2" t="s">
        <v>197</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353</v>
      </c>
      <c r="C51" s="2" t="s">
        <v>354</v>
      </c>
      <c r="D51" s="2" t="s">
        <v>197</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355</v>
      </c>
      <c r="C52" s="2" t="s">
        <v>356</v>
      </c>
      <c r="D52" s="2" t="s">
        <v>197</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357</v>
      </c>
      <c r="C53" s="2" t="s">
        <v>358</v>
      </c>
      <c r="D53" s="2" t="s">
        <v>197</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359</v>
      </c>
      <c r="C54" s="2" t="s">
        <v>360</v>
      </c>
      <c r="D54" s="2" t="s">
        <v>197</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361</v>
      </c>
      <c r="C55" s="2" t="s">
        <v>362</v>
      </c>
      <c r="D55" s="2" t="s">
        <v>197</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363</v>
      </c>
      <c r="C56" s="2" t="s">
        <v>364</v>
      </c>
      <c r="D56" s="2" t="s">
        <v>197</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365</v>
      </c>
      <c r="C57" s="2" t="s">
        <v>366</v>
      </c>
      <c r="D57" s="2" t="s">
        <v>197</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367</v>
      </c>
      <c r="C58" s="2" t="s">
        <v>368</v>
      </c>
      <c r="D58" s="2" t="s">
        <v>197</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369</v>
      </c>
      <c r="C59" s="2" t="s">
        <v>370</v>
      </c>
      <c r="D59" s="2" t="s">
        <v>197</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371</v>
      </c>
      <c r="C60" s="2" t="s">
        <v>372</v>
      </c>
      <c r="D60" s="2" t="s">
        <v>197</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373</v>
      </c>
      <c r="C61" s="2" t="s">
        <v>374</v>
      </c>
      <c r="D61" s="2" t="s">
        <v>197</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375</v>
      </c>
      <c r="C62" s="2" t="s">
        <v>376</v>
      </c>
      <c r="D62" s="2" t="s">
        <v>197</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377</v>
      </c>
      <c r="C63" s="2" t="s">
        <v>378</v>
      </c>
      <c r="D63" s="2" t="s">
        <v>197</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379</v>
      </c>
      <c r="C64" s="2" t="s">
        <v>380</v>
      </c>
      <c r="D64" s="2" t="s">
        <v>197</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381</v>
      </c>
      <c r="C65" s="2" t="s">
        <v>382</v>
      </c>
      <c r="D65" s="2" t="s">
        <v>197</v>
      </c>
      <c r="E65" s="20">
        <f>SUM(E35:E64)</f>
        <v>0</v>
      </c>
      <c r="F65" s="20">
        <f t="shared" ref="F65:BL65" si="5">SUM(F35:F64)</f>
        <v>-3.8396064000000002E-4</v>
      </c>
      <c r="G65" s="20">
        <f t="shared" si="5"/>
        <v>-3.8396064000000002E-4</v>
      </c>
      <c r="H65" s="20">
        <f t="shared" si="5"/>
        <v>-3.8396064000000002E-4</v>
      </c>
      <c r="I65" s="20">
        <f t="shared" si="5"/>
        <v>-3.8396064000000002E-4</v>
      </c>
      <c r="J65" s="20">
        <f t="shared" si="5"/>
        <v>-3.8396064000000002E-4</v>
      </c>
      <c r="K65" s="20">
        <f t="shared" si="5"/>
        <v>-3.8396064000000002E-4</v>
      </c>
      <c r="L65" s="20">
        <f t="shared" si="5"/>
        <v>-3.8396064000000002E-4</v>
      </c>
      <c r="M65" s="20">
        <f t="shared" si="5"/>
        <v>-3.8396064000000002E-4</v>
      </c>
      <c r="N65" s="20">
        <f t="shared" si="5"/>
        <v>-3.8396064000000002E-4</v>
      </c>
      <c r="O65" s="20">
        <f t="shared" si="5"/>
        <v>-3.8396064000000002E-4</v>
      </c>
      <c r="P65" s="20">
        <f t="shared" si="5"/>
        <v>-3.8396064000000002E-4</v>
      </c>
      <c r="Q65" s="20">
        <f t="shared" si="5"/>
        <v>-3.8396064000000002E-4</v>
      </c>
      <c r="R65" s="20">
        <f t="shared" si="5"/>
        <v>-3.8396064000000002E-4</v>
      </c>
      <c r="S65" s="20">
        <f t="shared" si="5"/>
        <v>-3.8396064000000002E-4</v>
      </c>
      <c r="T65" s="20">
        <f t="shared" si="5"/>
        <v>-3.8396064000000002E-4</v>
      </c>
      <c r="U65" s="20">
        <f t="shared" si="5"/>
        <v>-3.8396064000000002E-4</v>
      </c>
      <c r="V65" s="20">
        <f t="shared" si="5"/>
        <v>-3.8396064000000002E-4</v>
      </c>
      <c r="W65" s="20">
        <f t="shared" si="5"/>
        <v>-3.8396064000000002E-4</v>
      </c>
      <c r="X65" s="20">
        <f t="shared" si="5"/>
        <v>-3.8396064000000002E-4</v>
      </c>
      <c r="Y65" s="20">
        <f t="shared" si="5"/>
        <v>-3.8396064000000002E-4</v>
      </c>
      <c r="Z65" s="20">
        <f t="shared" si="5"/>
        <v>-3.8396064000000002E-4</v>
      </c>
      <c r="AA65" s="20">
        <f t="shared" si="5"/>
        <v>-3.8396064000000002E-4</v>
      </c>
      <c r="AB65" s="20">
        <f t="shared" si="5"/>
        <v>-3.8396064000000002E-4</v>
      </c>
      <c r="AC65" s="20">
        <f t="shared" si="5"/>
        <v>-3.8396064000000002E-4</v>
      </c>
      <c r="AD65" s="20">
        <f t="shared" si="5"/>
        <v>-3.8396064000000002E-4</v>
      </c>
      <c r="AE65" s="20">
        <f t="shared" si="5"/>
        <v>-3.8396064000000002E-4</v>
      </c>
      <c r="AF65" s="20">
        <f t="shared" si="5"/>
        <v>-3.8396064000000002E-4</v>
      </c>
      <c r="AG65" s="20">
        <f t="shared" si="5"/>
        <v>-3.8396064000000002E-4</v>
      </c>
      <c r="AH65" s="20">
        <f t="shared" si="5"/>
        <v>-3.8396064000000002E-4</v>
      </c>
      <c r="AI65" s="20">
        <f t="shared" si="5"/>
        <v>-3.8396064000000002E-4</v>
      </c>
      <c r="AJ65" s="20">
        <f t="shared" si="5"/>
        <v>-3.8396064000000002E-4</v>
      </c>
      <c r="AK65" s="20">
        <f t="shared" si="5"/>
        <v>-3.8396064000000002E-4</v>
      </c>
      <c r="AL65" s="20">
        <f t="shared" si="5"/>
        <v>-3.8396064000000002E-4</v>
      </c>
      <c r="AM65" s="20">
        <f t="shared" si="5"/>
        <v>-3.8396064000000002E-4</v>
      </c>
      <c r="AN65" s="20">
        <f t="shared" si="5"/>
        <v>-3.8396064000000002E-4</v>
      </c>
      <c r="AO65" s="20">
        <f t="shared" si="5"/>
        <v>-3.8396064000000002E-4</v>
      </c>
      <c r="AP65" s="20">
        <f t="shared" si="5"/>
        <v>-3.8396064000000002E-4</v>
      </c>
      <c r="AQ65" s="20">
        <f t="shared" si="5"/>
        <v>-3.8396064000000002E-4</v>
      </c>
      <c r="AR65" s="20">
        <f t="shared" si="5"/>
        <v>-3.8396064000000002E-4</v>
      </c>
      <c r="AS65" s="20">
        <f t="shared" si="5"/>
        <v>-3.8396064000000002E-4</v>
      </c>
      <c r="AT65" s="20">
        <f t="shared" si="5"/>
        <v>-3.8396064000000002E-4</v>
      </c>
      <c r="AU65" s="20">
        <f t="shared" si="5"/>
        <v>-3.8396064000000002E-4</v>
      </c>
      <c r="AV65" s="20">
        <f t="shared" si="5"/>
        <v>-3.8396064000000002E-4</v>
      </c>
      <c r="AW65" s="20">
        <f t="shared" si="5"/>
        <v>-3.8396064000000002E-4</v>
      </c>
      <c r="AX65" s="20">
        <f t="shared" si="5"/>
        <v>-3.8396064000000002E-4</v>
      </c>
      <c r="AY65" s="20">
        <f t="shared" si="5"/>
        <v>0</v>
      </c>
      <c r="AZ65" s="20">
        <f t="shared" si="5"/>
        <v>0</v>
      </c>
      <c r="BA65" s="20">
        <f t="shared" si="5"/>
        <v>0</v>
      </c>
      <c r="BB65" s="20">
        <f t="shared" si="5"/>
        <v>0</v>
      </c>
      <c r="BC65" s="20">
        <f t="shared" si="5"/>
        <v>0</v>
      </c>
      <c r="BD65" s="20">
        <f t="shared" si="5"/>
        <v>0</v>
      </c>
      <c r="BE65" s="20">
        <f t="shared" si="5"/>
        <v>0</v>
      </c>
      <c r="BF65" s="20">
        <f t="shared" si="5"/>
        <v>0</v>
      </c>
      <c r="BG65" s="20">
        <f t="shared" si="5"/>
        <v>0</v>
      </c>
      <c r="BH65" s="20">
        <f t="shared" si="5"/>
        <v>0</v>
      </c>
      <c r="BI65" s="20">
        <f t="shared" si="5"/>
        <v>0</v>
      </c>
      <c r="BJ65" s="20">
        <f t="shared" si="5"/>
        <v>0</v>
      </c>
      <c r="BK65" s="20">
        <f t="shared" si="5"/>
        <v>0</v>
      </c>
      <c r="BL65" s="20">
        <f t="shared" si="5"/>
        <v>0</v>
      </c>
    </row>
    <row r="66" spans="1:64" ht="17.100000000000001" customHeight="1" outlineLevel="1">
      <c r="A66" s="262"/>
      <c r="B66" s="2" t="s">
        <v>383</v>
      </c>
      <c r="C66" s="2" t="s">
        <v>384</v>
      </c>
      <c r="D66" s="2" t="s">
        <v>197</v>
      </c>
      <c r="E66" s="20">
        <v>0</v>
      </c>
      <c r="F66" s="20">
        <f>E68</f>
        <v>-1.72782288E-2</v>
      </c>
      <c r="G66" s="20">
        <f t="shared" ref="G66:BL66" si="6">F68</f>
        <v>-1.689426816E-2</v>
      </c>
      <c r="H66" s="20">
        <f t="shared" si="6"/>
        <v>-1.651030752E-2</v>
      </c>
      <c r="I66" s="20">
        <f t="shared" si="6"/>
        <v>-1.612634688E-2</v>
      </c>
      <c r="J66" s="20">
        <f t="shared" si="6"/>
        <v>-1.574238624E-2</v>
      </c>
      <c r="K66" s="20">
        <f t="shared" si="6"/>
        <v>-1.53584256E-2</v>
      </c>
      <c r="L66" s="20">
        <f t="shared" si="6"/>
        <v>-1.4974464959999999E-2</v>
      </c>
      <c r="M66" s="20">
        <f t="shared" si="6"/>
        <v>-1.4590504319999999E-2</v>
      </c>
      <c r="N66" s="20">
        <f t="shared" si="6"/>
        <v>-1.4206543679999999E-2</v>
      </c>
      <c r="O66" s="20">
        <f t="shared" si="6"/>
        <v>-1.3822583039999999E-2</v>
      </c>
      <c r="P66" s="20">
        <f t="shared" si="6"/>
        <v>-1.3438622399999999E-2</v>
      </c>
      <c r="Q66" s="20">
        <f t="shared" si="6"/>
        <v>-1.3054661759999999E-2</v>
      </c>
      <c r="R66" s="20">
        <f t="shared" si="6"/>
        <v>-1.2670701119999999E-2</v>
      </c>
      <c r="S66" s="20">
        <f t="shared" si="6"/>
        <v>-1.2286740479999999E-2</v>
      </c>
      <c r="T66" s="20">
        <f t="shared" si="6"/>
        <v>-1.1902779839999999E-2</v>
      </c>
      <c r="U66" s="20">
        <f t="shared" si="6"/>
        <v>-1.1518819199999999E-2</v>
      </c>
      <c r="V66" s="20">
        <f t="shared" si="6"/>
        <v>-1.1134858559999999E-2</v>
      </c>
      <c r="W66" s="20">
        <f t="shared" si="6"/>
        <v>-1.0750897919999999E-2</v>
      </c>
      <c r="X66" s="20">
        <f t="shared" si="6"/>
        <v>-1.0366937279999999E-2</v>
      </c>
      <c r="Y66" s="20">
        <f t="shared" si="6"/>
        <v>-9.9829766399999985E-3</v>
      </c>
      <c r="Z66" s="20">
        <f t="shared" si="6"/>
        <v>-9.5990159999999984E-3</v>
      </c>
      <c r="AA66" s="20">
        <f t="shared" si="6"/>
        <v>-9.2150553599999983E-3</v>
      </c>
      <c r="AB66" s="20">
        <f t="shared" si="6"/>
        <v>-8.8310947199999983E-3</v>
      </c>
      <c r="AC66" s="20">
        <f t="shared" si="6"/>
        <v>-8.4471340799999982E-3</v>
      </c>
      <c r="AD66" s="20">
        <f t="shared" si="6"/>
        <v>-8.0631734399999981E-3</v>
      </c>
      <c r="AE66" s="20">
        <f t="shared" si="6"/>
        <v>-7.679212799999998E-3</v>
      </c>
      <c r="AF66" s="20">
        <f t="shared" si="6"/>
        <v>-7.295252159999998E-3</v>
      </c>
      <c r="AG66" s="20">
        <f t="shared" si="6"/>
        <v>-6.9112915199999979E-3</v>
      </c>
      <c r="AH66" s="20">
        <f>AG68</f>
        <v>-6.5273308799999978E-3</v>
      </c>
      <c r="AI66" s="20">
        <f t="shared" si="6"/>
        <v>-6.1433702399999977E-3</v>
      </c>
      <c r="AJ66" s="20">
        <f t="shared" si="6"/>
        <v>-5.7594095999999977E-3</v>
      </c>
      <c r="AK66" s="20">
        <f t="shared" si="6"/>
        <v>-5.3754489599999976E-3</v>
      </c>
      <c r="AL66" s="20">
        <f t="shared" si="6"/>
        <v>-4.9914883199999975E-3</v>
      </c>
      <c r="AM66" s="20">
        <f>AL68</f>
        <v>-4.6075276799999974E-3</v>
      </c>
      <c r="AN66" s="20">
        <f t="shared" si="6"/>
        <v>-4.2235670399999974E-3</v>
      </c>
      <c r="AO66" s="20">
        <f t="shared" si="6"/>
        <v>-3.8396063999999973E-3</v>
      </c>
      <c r="AP66" s="20">
        <f t="shared" si="6"/>
        <v>-3.4556457599999972E-3</v>
      </c>
      <c r="AQ66" s="20">
        <f t="shared" si="6"/>
        <v>-3.0716851199999971E-3</v>
      </c>
      <c r="AR66" s="20">
        <f>AQ68</f>
        <v>-2.6877244799999971E-3</v>
      </c>
      <c r="AS66" s="20">
        <f t="shared" si="6"/>
        <v>-2.303763839999997E-3</v>
      </c>
      <c r="AT66" s="20">
        <f t="shared" si="6"/>
        <v>-1.9198031999999969E-3</v>
      </c>
      <c r="AU66" s="20">
        <f t="shared" si="6"/>
        <v>-1.5358425599999968E-3</v>
      </c>
      <c r="AV66" s="20">
        <f t="shared" si="6"/>
        <v>-1.1518819199999968E-3</v>
      </c>
      <c r="AW66" s="20">
        <f>AV68</f>
        <v>-7.6792127999999668E-4</v>
      </c>
      <c r="AX66" s="20">
        <f t="shared" si="6"/>
        <v>-3.8396063999999666E-4</v>
      </c>
      <c r="AY66" s="20">
        <f t="shared" si="6"/>
        <v>3.3610267347050637E-18</v>
      </c>
      <c r="AZ66" s="20">
        <f t="shared" si="6"/>
        <v>3.3610267347050637E-18</v>
      </c>
      <c r="BA66" s="20">
        <f>AZ68</f>
        <v>3.3610267347050637E-18</v>
      </c>
      <c r="BB66" s="20">
        <f t="shared" si="6"/>
        <v>3.3610267347050637E-18</v>
      </c>
      <c r="BC66" s="20">
        <f t="shared" si="6"/>
        <v>3.3610267347050637E-18</v>
      </c>
      <c r="BD66" s="20">
        <f t="shared" si="6"/>
        <v>3.3610267347050637E-18</v>
      </c>
      <c r="BE66" s="20">
        <f t="shared" si="6"/>
        <v>3.3610267347050637E-18</v>
      </c>
      <c r="BF66" s="20">
        <f>BE68</f>
        <v>3.3610267347050637E-18</v>
      </c>
      <c r="BG66" s="20">
        <f t="shared" si="6"/>
        <v>3.3610267347050637E-18</v>
      </c>
      <c r="BH66" s="20">
        <f t="shared" si="6"/>
        <v>3.3610267347050637E-18</v>
      </c>
      <c r="BI66" s="20">
        <f t="shared" si="6"/>
        <v>3.3610267347050637E-18</v>
      </c>
      <c r="BJ66" s="20">
        <f t="shared" si="6"/>
        <v>3.3610267347050637E-18</v>
      </c>
      <c r="BK66" s="20">
        <f>BJ68</f>
        <v>3.3610267347050637E-18</v>
      </c>
      <c r="BL66" s="20">
        <f t="shared" si="6"/>
        <v>3.3610267347050637E-18</v>
      </c>
    </row>
    <row r="67" spans="1:64" ht="17.25" customHeight="1" outlineLevel="1">
      <c r="A67" s="262"/>
      <c r="B67" s="2" t="s">
        <v>385</v>
      </c>
      <c r="C67" s="2" t="s">
        <v>386</v>
      </c>
      <c r="D67" s="2" t="s">
        <v>197</v>
      </c>
      <c r="E67" s="20">
        <f>E68*(1/(1+'Fixed Data'!$E$8))</f>
        <v>-1.677497941747573E-2</v>
      </c>
      <c r="F67" s="20">
        <f>F68*(1/(1+'Fixed Data'!$E$8))</f>
        <v>-1.6402202097087377E-2</v>
      </c>
      <c r="G67" s="20">
        <f>G68*(1/(1+'Fixed Data'!$E$8))</f>
        <v>-1.6029424776699028E-2</v>
      </c>
      <c r="H67" s="20">
        <f>H68*(1/(1+'Fixed Data'!$E$8))</f>
        <v>-1.5656647456310679E-2</v>
      </c>
      <c r="I67" s="20">
        <f>I68*(1/(1+'Fixed Data'!$E$8))</f>
        <v>-1.528387013592233E-2</v>
      </c>
      <c r="J67" s="20">
        <f>J68*(1/(1+'Fixed Data'!$E$8))</f>
        <v>-1.491109281553398E-2</v>
      </c>
      <c r="K67" s="20">
        <f>K68*(1/(1+'Fixed Data'!$E$8))</f>
        <v>-1.4538315495145631E-2</v>
      </c>
      <c r="L67" s="20">
        <f>L68*(1/(1+'Fixed Data'!$E$8))</f>
        <v>-1.4165538174757282E-2</v>
      </c>
      <c r="M67" s="20">
        <f>M68*(1/(1+'Fixed Data'!$E$8))</f>
        <v>-1.3792760854368931E-2</v>
      </c>
      <c r="N67" s="20">
        <f>N68*(1/(1+'Fixed Data'!$E$8))</f>
        <v>-1.3419983533980582E-2</v>
      </c>
      <c r="O67" s="20">
        <f>O68*(1/(1+'Fixed Data'!$E$8))</f>
        <v>-1.3047206213592233E-2</v>
      </c>
      <c r="P67" s="20">
        <f>P68*(1/(1+'Fixed Data'!$E$8))</f>
        <v>-1.2674428893203882E-2</v>
      </c>
      <c r="Q67" s="20">
        <f>Q68*(1/(1+'Fixed Data'!$E$8))</f>
        <v>-1.2301651572815533E-2</v>
      </c>
      <c r="R67" s="20">
        <f>R68*(1/(1+'Fixed Data'!$E$8))</f>
        <v>-1.1928874252427184E-2</v>
      </c>
      <c r="S67" s="20">
        <f>S68*(1/(1+'Fixed Data'!$E$8))</f>
        <v>-1.1556096932038833E-2</v>
      </c>
      <c r="T67" s="20">
        <f>T68*(1/(1+'Fixed Data'!$E$8))</f>
        <v>-1.1183319611650484E-2</v>
      </c>
      <c r="U67" s="20">
        <f>U68*(1/(1+'Fixed Data'!$E$8))</f>
        <v>-1.0810542291262135E-2</v>
      </c>
      <c r="V67" s="20">
        <f>V68*(1/(1+'Fixed Data'!$E$8))</f>
        <v>-1.0437764970873785E-2</v>
      </c>
      <c r="W67" s="20">
        <f>W68*(1/(1+'Fixed Data'!$E$8))</f>
        <v>-1.0064987650485436E-2</v>
      </c>
      <c r="X67" s="20">
        <f>X68*(1/(1+'Fixed Data'!$E$8))</f>
        <v>-9.6922103300970865E-3</v>
      </c>
      <c r="Y67" s="20">
        <f>Y68*(1/(1+'Fixed Data'!$E$8))</f>
        <v>-9.3194330097087358E-3</v>
      </c>
      <c r="Z67" s="20">
        <f>Z68*(1/(1+'Fixed Data'!$E$8))</f>
        <v>-8.9466556893203868E-3</v>
      </c>
      <c r="AA67" s="20">
        <f>AA68*(1/(1+'Fixed Data'!$E$8))</f>
        <v>-8.5738783689320378E-3</v>
      </c>
      <c r="AB67" s="20">
        <f>AB68*(1/(1+'Fixed Data'!$E$8))</f>
        <v>-8.201101048543687E-3</v>
      </c>
      <c r="AC67" s="20">
        <f>AC68*(1/(1+'Fixed Data'!$E$8))</f>
        <v>-7.828323728155338E-3</v>
      </c>
      <c r="AD67" s="20">
        <f>AD68*(1/(1+'Fixed Data'!$E$8))</f>
        <v>-7.4555464077669881E-3</v>
      </c>
      <c r="AE67" s="20">
        <f>AE68*(1/(1+'Fixed Data'!$E$8))</f>
        <v>-7.0827690873786391E-3</v>
      </c>
      <c r="AF67" s="20">
        <f>AF68*(1/(1+'Fixed Data'!$E$8))</f>
        <v>-6.7099917669902892E-3</v>
      </c>
      <c r="AG67" s="20">
        <f>AG68*(1/(1+'Fixed Data'!$E$8))</f>
        <v>-6.3372144466019393E-3</v>
      </c>
      <c r="AH67" s="20">
        <f>AH68*(1/(1+'Fixed Data'!$E$8))</f>
        <v>-5.9644371262135903E-3</v>
      </c>
      <c r="AI67" s="20">
        <f>AI68*(1/(1+'Fixed Data'!$E$8))</f>
        <v>-5.5916598058252404E-3</v>
      </c>
      <c r="AJ67" s="20">
        <f>AJ68*(1/(1+'Fixed Data'!$E$8))</f>
        <v>-5.2188824854368905E-3</v>
      </c>
      <c r="AK67" s="20">
        <f>AK68*(1/(1+'Fixed Data'!$E$8))</f>
        <v>-4.8461051650485415E-3</v>
      </c>
      <c r="AL67" s="20">
        <f>AL68*(1/(1+'Fixed Data'!$E$8))</f>
        <v>-4.4733278446601916E-3</v>
      </c>
      <c r="AM67" s="20">
        <f>AM68*(1/(1+'Fixed Data'!$E$8))</f>
        <v>-4.1005505242718418E-3</v>
      </c>
      <c r="AN67" s="20">
        <f>AN68*(1/(1+'Fixed Data'!$E$8))</f>
        <v>-3.7277732038834928E-3</v>
      </c>
      <c r="AO67" s="20">
        <f>AO68*(1/(1+'Fixed Data'!$E$8))</f>
        <v>-3.3549958834951429E-3</v>
      </c>
      <c r="AP67" s="20">
        <f>AP68*(1/(1+'Fixed Data'!$E$8))</f>
        <v>-2.9822185631067934E-3</v>
      </c>
      <c r="AQ67" s="20">
        <f>AQ68*(1/(1+'Fixed Data'!$E$8))</f>
        <v>-2.609441242718444E-3</v>
      </c>
      <c r="AR67" s="20">
        <f>AR68*(1/(1+'Fixed Data'!$E$8))</f>
        <v>-2.2366639223300941E-3</v>
      </c>
      <c r="AS67" s="20">
        <f>AS68*(1/(1+'Fixed Data'!$E$8))</f>
        <v>-1.8638866019417446E-3</v>
      </c>
      <c r="AT67" s="20">
        <f>AT68*(1/(1+'Fixed Data'!$E$8))</f>
        <v>-1.491109281553395E-3</v>
      </c>
      <c r="AU67" s="20">
        <f>AU68*(1/(1+'Fixed Data'!$E$8))</f>
        <v>-1.1183319611650453E-3</v>
      </c>
      <c r="AV67" s="20">
        <f>AV68*(1/(1+'Fixed Data'!$E$8))</f>
        <v>-7.4555464077669586E-4</v>
      </c>
      <c r="AW67" s="20">
        <f>AW68*(1/(1+'Fixed Data'!$E$8))</f>
        <v>-3.7277732038834625E-4</v>
      </c>
      <c r="AX67" s="20">
        <f>AX68*(1/(1+'Fixed Data'!$E$8))</f>
        <v>3.2631327521408385E-18</v>
      </c>
      <c r="AY67" s="20">
        <f>AY68*(1/(1+'Fixed Data'!$E$8))</f>
        <v>3.2631327521408385E-18</v>
      </c>
      <c r="AZ67" s="20">
        <f>AZ68*(1/(1+'Fixed Data'!$E$8))</f>
        <v>3.2631327521408385E-18</v>
      </c>
      <c r="BA67" s="20">
        <f>BA68*(1/(1+'Fixed Data'!$E$8))</f>
        <v>3.2631327521408385E-18</v>
      </c>
      <c r="BB67" s="20">
        <f>BB68*(1/(1+'Fixed Data'!$E$8))</f>
        <v>3.2631327521408385E-18</v>
      </c>
      <c r="BC67" s="20">
        <f>BC68*(1/(1+'Fixed Data'!$E$8))</f>
        <v>3.2631327521408385E-18</v>
      </c>
      <c r="BD67" s="20">
        <f>BD68*(1/(1+'Fixed Data'!$E$8))</f>
        <v>3.2631327521408385E-18</v>
      </c>
      <c r="BE67" s="20">
        <f>BE68*(1/(1+'Fixed Data'!$E$8))</f>
        <v>3.2631327521408385E-18</v>
      </c>
      <c r="BF67" s="20">
        <f>BF68*(1/(1+'Fixed Data'!$E$8))</f>
        <v>3.2631327521408385E-18</v>
      </c>
      <c r="BG67" s="20">
        <f>BG68*(1/(1+'Fixed Data'!$E$8))</f>
        <v>3.2631327521408385E-18</v>
      </c>
      <c r="BH67" s="20">
        <f>BH68*(1/(1+'Fixed Data'!$E$8))</f>
        <v>3.2631327521408385E-18</v>
      </c>
      <c r="BI67" s="20">
        <f>BI68*(1/(1+'Fixed Data'!$E$8))</f>
        <v>3.2631327521408385E-18</v>
      </c>
      <c r="BJ67" s="20">
        <f>BJ68*(1/(1+'Fixed Data'!$E$8))</f>
        <v>3.2631327521408385E-18</v>
      </c>
      <c r="BK67" s="20">
        <f>BK68*(1/(1+'Fixed Data'!$E$8))</f>
        <v>3.2631327521408385E-18</v>
      </c>
      <c r="BL67" s="20">
        <f>BL68*(1/(1+'Fixed Data'!$E$8))</f>
        <v>3.2631327521408385E-18</v>
      </c>
    </row>
    <row r="68" spans="1:64" ht="16.5" customHeight="1" outlineLevel="1">
      <c r="A68" s="262"/>
      <c r="B68" s="2" t="s">
        <v>387</v>
      </c>
      <c r="C68" s="2" t="s">
        <v>388</v>
      </c>
      <c r="D68" s="2" t="s">
        <v>197</v>
      </c>
      <c r="E68" s="20">
        <f t="shared" ref="E68:BL68" si="7">E33-E65+E66</f>
        <v>-1.72782288E-2</v>
      </c>
      <c r="F68" s="20">
        <f t="shared" si="7"/>
        <v>-1.689426816E-2</v>
      </c>
      <c r="G68" s="20">
        <f t="shared" si="7"/>
        <v>-1.651030752E-2</v>
      </c>
      <c r="H68" s="20">
        <f t="shared" si="7"/>
        <v>-1.612634688E-2</v>
      </c>
      <c r="I68" s="20">
        <f t="shared" si="7"/>
        <v>-1.574238624E-2</v>
      </c>
      <c r="J68" s="20">
        <f t="shared" si="7"/>
        <v>-1.53584256E-2</v>
      </c>
      <c r="K68" s="20">
        <f t="shared" si="7"/>
        <v>-1.4974464959999999E-2</v>
      </c>
      <c r="L68" s="20">
        <f t="shared" si="7"/>
        <v>-1.4590504319999999E-2</v>
      </c>
      <c r="M68" s="20">
        <f t="shared" si="7"/>
        <v>-1.4206543679999999E-2</v>
      </c>
      <c r="N68" s="20">
        <f t="shared" si="7"/>
        <v>-1.3822583039999999E-2</v>
      </c>
      <c r="O68" s="20">
        <f t="shared" si="7"/>
        <v>-1.3438622399999999E-2</v>
      </c>
      <c r="P68" s="20">
        <f t="shared" si="7"/>
        <v>-1.3054661759999999E-2</v>
      </c>
      <c r="Q68" s="20">
        <f t="shared" si="7"/>
        <v>-1.2670701119999999E-2</v>
      </c>
      <c r="R68" s="20">
        <f t="shared" si="7"/>
        <v>-1.2286740479999999E-2</v>
      </c>
      <c r="S68" s="20">
        <f t="shared" si="7"/>
        <v>-1.1902779839999999E-2</v>
      </c>
      <c r="T68" s="20">
        <f t="shared" si="7"/>
        <v>-1.1518819199999999E-2</v>
      </c>
      <c r="U68" s="20">
        <f t="shared" si="7"/>
        <v>-1.1134858559999999E-2</v>
      </c>
      <c r="V68" s="20">
        <f t="shared" si="7"/>
        <v>-1.0750897919999999E-2</v>
      </c>
      <c r="W68" s="20">
        <f t="shared" si="7"/>
        <v>-1.0366937279999999E-2</v>
      </c>
      <c r="X68" s="20">
        <f t="shared" si="7"/>
        <v>-9.9829766399999985E-3</v>
      </c>
      <c r="Y68" s="20">
        <f t="shared" si="7"/>
        <v>-9.5990159999999984E-3</v>
      </c>
      <c r="Z68" s="20">
        <f t="shared" si="7"/>
        <v>-9.2150553599999983E-3</v>
      </c>
      <c r="AA68" s="20">
        <f t="shared" si="7"/>
        <v>-8.8310947199999983E-3</v>
      </c>
      <c r="AB68" s="20">
        <f t="shared" si="7"/>
        <v>-8.4471340799999982E-3</v>
      </c>
      <c r="AC68" s="20">
        <f t="shared" si="7"/>
        <v>-8.0631734399999981E-3</v>
      </c>
      <c r="AD68" s="20">
        <f t="shared" si="7"/>
        <v>-7.679212799999998E-3</v>
      </c>
      <c r="AE68" s="20">
        <f t="shared" si="7"/>
        <v>-7.295252159999998E-3</v>
      </c>
      <c r="AF68" s="20">
        <f t="shared" si="7"/>
        <v>-6.9112915199999979E-3</v>
      </c>
      <c r="AG68" s="20">
        <f t="shared" si="7"/>
        <v>-6.5273308799999978E-3</v>
      </c>
      <c r="AH68" s="20">
        <f t="shared" si="7"/>
        <v>-6.1433702399999977E-3</v>
      </c>
      <c r="AI68" s="20">
        <f t="shared" si="7"/>
        <v>-5.7594095999999977E-3</v>
      </c>
      <c r="AJ68" s="20">
        <f t="shared" si="7"/>
        <v>-5.3754489599999976E-3</v>
      </c>
      <c r="AK68" s="20">
        <f t="shared" si="7"/>
        <v>-4.9914883199999975E-3</v>
      </c>
      <c r="AL68" s="20">
        <f t="shared" si="7"/>
        <v>-4.6075276799999974E-3</v>
      </c>
      <c r="AM68" s="20">
        <f t="shared" si="7"/>
        <v>-4.2235670399999974E-3</v>
      </c>
      <c r="AN68" s="20">
        <f t="shared" si="7"/>
        <v>-3.8396063999999973E-3</v>
      </c>
      <c r="AO68" s="20">
        <f t="shared" si="7"/>
        <v>-3.4556457599999972E-3</v>
      </c>
      <c r="AP68" s="20">
        <f t="shared" si="7"/>
        <v>-3.0716851199999971E-3</v>
      </c>
      <c r="AQ68" s="20">
        <f t="shared" si="7"/>
        <v>-2.6877244799999971E-3</v>
      </c>
      <c r="AR68" s="20">
        <f t="shared" si="7"/>
        <v>-2.303763839999997E-3</v>
      </c>
      <c r="AS68" s="20">
        <f t="shared" si="7"/>
        <v>-1.9198031999999969E-3</v>
      </c>
      <c r="AT68" s="20">
        <f t="shared" si="7"/>
        <v>-1.5358425599999968E-3</v>
      </c>
      <c r="AU68" s="20">
        <f t="shared" si="7"/>
        <v>-1.1518819199999968E-3</v>
      </c>
      <c r="AV68" s="20">
        <f t="shared" si="7"/>
        <v>-7.6792127999999668E-4</v>
      </c>
      <c r="AW68" s="20">
        <f t="shared" si="7"/>
        <v>-3.8396063999999666E-4</v>
      </c>
      <c r="AX68" s="20">
        <f t="shared" si="7"/>
        <v>3.3610267347050637E-18</v>
      </c>
      <c r="AY68" s="20">
        <f t="shared" si="7"/>
        <v>3.3610267347050637E-18</v>
      </c>
      <c r="AZ68" s="20">
        <f t="shared" si="7"/>
        <v>3.3610267347050637E-18</v>
      </c>
      <c r="BA68" s="20">
        <f t="shared" si="7"/>
        <v>3.3610267347050637E-18</v>
      </c>
      <c r="BB68" s="20">
        <f t="shared" si="7"/>
        <v>3.3610267347050637E-18</v>
      </c>
      <c r="BC68" s="20">
        <f t="shared" si="7"/>
        <v>3.3610267347050637E-18</v>
      </c>
      <c r="BD68" s="20">
        <f t="shared" si="7"/>
        <v>3.3610267347050637E-18</v>
      </c>
      <c r="BE68" s="20">
        <f t="shared" si="7"/>
        <v>3.3610267347050637E-18</v>
      </c>
      <c r="BF68" s="20">
        <f t="shared" si="7"/>
        <v>3.3610267347050637E-18</v>
      </c>
      <c r="BG68" s="20">
        <f t="shared" si="7"/>
        <v>3.3610267347050637E-18</v>
      </c>
      <c r="BH68" s="20">
        <f t="shared" si="7"/>
        <v>3.3610267347050637E-18</v>
      </c>
      <c r="BI68" s="20">
        <f t="shared" si="7"/>
        <v>3.3610267347050637E-18</v>
      </c>
      <c r="BJ68" s="20">
        <f t="shared" si="7"/>
        <v>3.3610267347050637E-18</v>
      </c>
      <c r="BK68" s="20">
        <f t="shared" si="7"/>
        <v>3.3610267347050637E-18</v>
      </c>
      <c r="BL68" s="20">
        <f t="shared" si="7"/>
        <v>3.3610267347050637E-18</v>
      </c>
    </row>
    <row r="69" spans="1:64" ht="16.5">
      <c r="A69" s="262"/>
      <c r="B69" s="2" t="s">
        <v>389</v>
      </c>
      <c r="C69" s="2" t="s">
        <v>390</v>
      </c>
      <c r="D69" s="2" t="s">
        <v>197</v>
      </c>
      <c r="E69" s="20">
        <f>AVERAGE(E66:E67)*'Fixed Data'!$E$8</f>
        <v>-2.5162469126213595E-4</v>
      </c>
      <c r="F69" s="20">
        <f>AVERAGE(F66:F67)*'Fixed Data'!$E$8</f>
        <v>-5.0520646345631056E-4</v>
      </c>
      <c r="G69" s="20">
        <f>AVERAGE(G66:G67)*'Fixed Data'!$E$8</f>
        <v>-4.9385539405048546E-4</v>
      </c>
      <c r="H69" s="20">
        <f>AVERAGE(H66:H67)*'Fixed Data'!$E$8</f>
        <v>-4.8250432464466025E-4</v>
      </c>
      <c r="I69" s="20">
        <f>AVERAGE(I66:I67)*'Fixed Data'!$E$8</f>
        <v>-4.7115325523883493E-4</v>
      </c>
      <c r="J69" s="20">
        <f>AVERAGE(J66:J67)*'Fixed Data'!$E$8</f>
        <v>-4.5980218583300967E-4</v>
      </c>
      <c r="K69" s="20">
        <f>AVERAGE(K66:K67)*'Fixed Data'!$E$8</f>
        <v>-4.4845111642718446E-4</v>
      </c>
      <c r="L69" s="20">
        <f>AVERAGE(L66:L67)*'Fixed Data'!$E$8</f>
        <v>-4.3710004702135919E-4</v>
      </c>
      <c r="M69" s="20">
        <f>AVERAGE(M66:M67)*'Fixed Data'!$E$8</f>
        <v>-4.2574897761553393E-4</v>
      </c>
      <c r="N69" s="20">
        <f>AVERAGE(N66:N67)*'Fixed Data'!$E$8</f>
        <v>-4.1439790820970872E-4</v>
      </c>
      <c r="O69" s="20">
        <f>AVERAGE(O66:O67)*'Fixed Data'!$E$8</f>
        <v>-4.0304683880388345E-4</v>
      </c>
      <c r="P69" s="20">
        <f>AVERAGE(P66:P67)*'Fixed Data'!$E$8</f>
        <v>-3.9169576939805824E-4</v>
      </c>
      <c r="Q69" s="20">
        <f>AVERAGE(Q66:Q67)*'Fixed Data'!$E$8</f>
        <v>-3.8034469999223292E-4</v>
      </c>
      <c r="R69" s="20">
        <f>AVERAGE(R66:R67)*'Fixed Data'!$E$8</f>
        <v>-3.6899363058640777E-4</v>
      </c>
      <c r="S69" s="20">
        <f>AVERAGE(S66:S67)*'Fixed Data'!$E$8</f>
        <v>-3.5764256118058245E-4</v>
      </c>
      <c r="T69" s="20">
        <f>AVERAGE(T66:T67)*'Fixed Data'!$E$8</f>
        <v>-3.4629149177475724E-4</v>
      </c>
      <c r="U69" s="20">
        <f>AVERAGE(U66:U67)*'Fixed Data'!$E$8</f>
        <v>-3.3494042236893197E-4</v>
      </c>
      <c r="V69" s="20">
        <f>AVERAGE(V66:V67)*'Fixed Data'!$E$8</f>
        <v>-3.2358935296310671E-4</v>
      </c>
      <c r="W69" s="20">
        <f>AVERAGE(W66:W67)*'Fixed Data'!$E$8</f>
        <v>-3.1223828355728155E-4</v>
      </c>
      <c r="X69" s="20">
        <f>AVERAGE(X66:X67)*'Fixed Data'!$E$8</f>
        <v>-3.0088721415145623E-4</v>
      </c>
      <c r="Y69" s="20">
        <f>AVERAGE(Y66:Y67)*'Fixed Data'!$E$8</f>
        <v>-2.8953614474563102E-4</v>
      </c>
      <c r="Z69" s="20">
        <f>AVERAGE(Z66:Z67)*'Fixed Data'!$E$8</f>
        <v>-2.7818507533980576E-4</v>
      </c>
      <c r="AA69" s="20">
        <f>AVERAGE(AA66:AA67)*'Fixed Data'!$E$8</f>
        <v>-2.6683400593398055E-4</v>
      </c>
      <c r="AB69" s="20">
        <f>AVERAGE(AB66:AB67)*'Fixed Data'!$E$8</f>
        <v>-2.5548293652815528E-4</v>
      </c>
      <c r="AC69" s="20">
        <f>AVERAGE(AC66:AC67)*'Fixed Data'!$E$8</f>
        <v>-2.4413186712233002E-4</v>
      </c>
      <c r="AD69" s="20">
        <f>AVERAGE(AD66:AD67)*'Fixed Data'!$E$8</f>
        <v>-2.3278079771650478E-4</v>
      </c>
      <c r="AE69" s="20">
        <f>AVERAGE(AE66:AE67)*'Fixed Data'!$E$8</f>
        <v>-2.2142972831067954E-4</v>
      </c>
      <c r="AF69" s="20">
        <f>AVERAGE(AF66:AF67)*'Fixed Data'!$E$8</f>
        <v>-2.1007865890485431E-4</v>
      </c>
      <c r="AG69" s="20">
        <f>AVERAGE(AG66:AG67)*'Fixed Data'!$E$8</f>
        <v>-1.9872758949902907E-4</v>
      </c>
      <c r="AH69" s="20">
        <f>AVERAGE(AH66:AH67)*'Fixed Data'!$E$8</f>
        <v>-1.8737652009320383E-4</v>
      </c>
      <c r="AI69" s="20">
        <f>AVERAGE(AI66:AI67)*'Fixed Data'!$E$8</f>
        <v>-1.7602545068737857E-4</v>
      </c>
      <c r="AJ69" s="20">
        <f>AVERAGE(AJ66:AJ67)*'Fixed Data'!$E$8</f>
        <v>-1.646743812815533E-4</v>
      </c>
      <c r="AK69" s="20">
        <f>AVERAGE(AK66:AK67)*'Fixed Data'!$E$8</f>
        <v>-1.5332331187572807E-4</v>
      </c>
      <c r="AL69" s="20">
        <f>AVERAGE(AL66:AL67)*'Fixed Data'!$E$8</f>
        <v>-1.4197224246990283E-4</v>
      </c>
      <c r="AM69" s="20">
        <f>AVERAGE(AM66:AM67)*'Fixed Data'!$E$8</f>
        <v>-1.3062117306407759E-4</v>
      </c>
      <c r="AN69" s="20">
        <f>AVERAGE(AN66:AN67)*'Fixed Data'!$E$8</f>
        <v>-1.1927010365825237E-4</v>
      </c>
      <c r="AO69" s="20">
        <f>AVERAGE(AO66:AO67)*'Fixed Data'!$E$8</f>
        <v>-1.079190342524271E-4</v>
      </c>
      <c r="AP69" s="20">
        <f>AVERAGE(AP66:AP67)*'Fixed Data'!$E$8</f>
        <v>-9.6567964846601864E-5</v>
      </c>
      <c r="AQ69" s="20">
        <f>AVERAGE(AQ66:AQ67)*'Fixed Data'!$E$8</f>
        <v>-8.5216895440776613E-5</v>
      </c>
      <c r="AR69" s="20">
        <f>AVERAGE(AR66:AR67)*'Fixed Data'!$E$8</f>
        <v>-7.3865826034951362E-5</v>
      </c>
      <c r="AS69" s="20">
        <f>AVERAGE(AS66:AS67)*'Fixed Data'!$E$8</f>
        <v>-6.2514756629126125E-5</v>
      </c>
      <c r="AT69" s="20">
        <f>AVERAGE(AT66:AT67)*'Fixed Data'!$E$8</f>
        <v>-5.1163687223300881E-5</v>
      </c>
      <c r="AU69" s="20">
        <f>AVERAGE(AU66:AU67)*'Fixed Data'!$E$8</f>
        <v>-3.981261781747563E-5</v>
      </c>
      <c r="AV69" s="20">
        <f>AVERAGE(AV66:AV67)*'Fixed Data'!$E$8</f>
        <v>-2.8461548411650389E-5</v>
      </c>
      <c r="AW69" s="20">
        <f>AVERAGE(AW66:AW67)*'Fixed Data'!$E$8</f>
        <v>-1.7110479005825141E-5</v>
      </c>
      <c r="AX69" s="20">
        <f>AVERAGE(AX66:AX67)*'Fixed Data'!$E$8</f>
        <v>-5.7594095999999013E-6</v>
      </c>
      <c r="AY69" s="20">
        <f>AVERAGE(AY66:AY67)*'Fixed Data'!$E$8</f>
        <v>9.9362392302688534E-20</v>
      </c>
      <c r="AZ69" s="20">
        <f>AVERAGE(AZ66:AZ67)*'Fixed Data'!$E$8</f>
        <v>9.9362392302688534E-20</v>
      </c>
      <c r="BA69" s="20">
        <f>AVERAGE(BA66:BA67)*'Fixed Data'!$E$8</f>
        <v>9.9362392302688534E-20</v>
      </c>
      <c r="BB69" s="20">
        <f>AVERAGE(BB66:BB67)*'Fixed Data'!$E$8</f>
        <v>9.9362392302688534E-20</v>
      </c>
      <c r="BC69" s="20">
        <f>AVERAGE(BC66:BC67)*'Fixed Data'!$E$8</f>
        <v>9.9362392302688534E-20</v>
      </c>
      <c r="BD69" s="20">
        <f>AVERAGE(BD66:BD67)*'Fixed Data'!$E$8</f>
        <v>9.9362392302688534E-20</v>
      </c>
      <c r="BE69" s="20">
        <f>AVERAGE(BE66:BE67)*'Fixed Data'!$E$8</f>
        <v>9.9362392302688534E-20</v>
      </c>
      <c r="BF69" s="20">
        <f>AVERAGE(BF66:BF67)*'Fixed Data'!$E$8</f>
        <v>9.9362392302688534E-20</v>
      </c>
      <c r="BG69" s="20">
        <f>AVERAGE(BG66:BG67)*'Fixed Data'!$E$8</f>
        <v>9.9362392302688534E-20</v>
      </c>
      <c r="BH69" s="20">
        <f>AVERAGE(BH66:BH67)*'Fixed Data'!$E$8</f>
        <v>9.9362392302688534E-20</v>
      </c>
      <c r="BI69" s="20">
        <f>AVERAGE(BI66:BI67)*'Fixed Data'!$E$8</f>
        <v>9.9362392302688534E-20</v>
      </c>
      <c r="BJ69" s="20">
        <f>AVERAGE(BJ66:BJ67)*'Fixed Data'!$E$8</f>
        <v>9.9362392302688534E-20</v>
      </c>
      <c r="BK69" s="20">
        <f>AVERAGE(BK66:BK67)*'Fixed Data'!$E$8</f>
        <v>9.9362392302688534E-20</v>
      </c>
      <c r="BL69" s="20">
        <f>AVERAGE(BL66:BL67)*'Fixed Data'!$E$8</f>
        <v>9.9362392302688534E-20</v>
      </c>
    </row>
    <row r="70" spans="1:64" ht="16.5" thickBot="1">
      <c r="A70" s="261"/>
      <c r="B70" s="9" t="s">
        <v>391</v>
      </c>
      <c r="C70" s="9" t="s">
        <v>392</v>
      </c>
      <c r="D70" s="9" t="s">
        <v>197</v>
      </c>
      <c r="E70" s="31">
        <f t="shared" ref="E70:BL70" si="8">E34+E65+E69</f>
        <v>-3.3007238912621381E-3</v>
      </c>
      <c r="F70" s="31">
        <f t="shared" si="8"/>
        <v>-8.8916710345631053E-4</v>
      </c>
      <c r="G70" s="31">
        <f t="shared" si="8"/>
        <v>-8.7781603405048553E-4</v>
      </c>
      <c r="H70" s="31">
        <f t="shared" si="8"/>
        <v>-8.6646496464466032E-4</v>
      </c>
      <c r="I70" s="31">
        <f t="shared" si="8"/>
        <v>-8.551138952388349E-4</v>
      </c>
      <c r="J70" s="31">
        <f t="shared" si="8"/>
        <v>-8.4376282583300969E-4</v>
      </c>
      <c r="K70" s="31">
        <f t="shared" si="8"/>
        <v>-8.3241175642718448E-4</v>
      </c>
      <c r="L70" s="31">
        <f t="shared" si="8"/>
        <v>-8.2106068702135927E-4</v>
      </c>
      <c r="M70" s="31">
        <f t="shared" si="8"/>
        <v>-8.0970961761553395E-4</v>
      </c>
      <c r="N70" s="31">
        <f t="shared" si="8"/>
        <v>-7.9835854820970874E-4</v>
      </c>
      <c r="O70" s="31">
        <f t="shared" si="8"/>
        <v>-7.8700747880388342E-4</v>
      </c>
      <c r="P70" s="31">
        <f t="shared" si="8"/>
        <v>-7.7565640939805821E-4</v>
      </c>
      <c r="Q70" s="31">
        <f t="shared" si="8"/>
        <v>-7.64305339992233E-4</v>
      </c>
      <c r="R70" s="31">
        <f t="shared" si="8"/>
        <v>-7.5295427058640779E-4</v>
      </c>
      <c r="S70" s="31">
        <f t="shared" si="8"/>
        <v>-7.4160320118058247E-4</v>
      </c>
      <c r="T70" s="31">
        <f t="shared" si="8"/>
        <v>-7.3025213177475726E-4</v>
      </c>
      <c r="U70" s="31">
        <f t="shared" si="8"/>
        <v>-7.1890106236893194E-4</v>
      </c>
      <c r="V70" s="31">
        <f t="shared" si="8"/>
        <v>-7.0754999296310673E-4</v>
      </c>
      <c r="W70" s="31">
        <f t="shared" si="8"/>
        <v>-6.9619892355728152E-4</v>
      </c>
      <c r="X70" s="31">
        <f t="shared" si="8"/>
        <v>-6.8484785415145631E-4</v>
      </c>
      <c r="Y70" s="31">
        <f t="shared" si="8"/>
        <v>-6.734967847456311E-4</v>
      </c>
      <c r="Z70" s="31">
        <f t="shared" si="8"/>
        <v>-6.6214571533980578E-4</v>
      </c>
      <c r="AA70" s="31">
        <f t="shared" si="8"/>
        <v>-6.5079464593398057E-4</v>
      </c>
      <c r="AB70" s="31">
        <f t="shared" si="8"/>
        <v>-6.3944357652815525E-4</v>
      </c>
      <c r="AC70" s="31">
        <f t="shared" si="8"/>
        <v>-6.2809250712233004E-4</v>
      </c>
      <c r="AD70" s="31">
        <f t="shared" si="8"/>
        <v>-6.1674143771650483E-4</v>
      </c>
      <c r="AE70" s="31">
        <f t="shared" si="8"/>
        <v>-6.0539036831067962E-4</v>
      </c>
      <c r="AF70" s="31">
        <f t="shared" si="8"/>
        <v>-5.940392989048543E-4</v>
      </c>
      <c r="AG70" s="31">
        <f t="shared" si="8"/>
        <v>-5.8268822949902909E-4</v>
      </c>
      <c r="AH70" s="31">
        <f t="shared" si="8"/>
        <v>-5.7133716009320388E-4</v>
      </c>
      <c r="AI70" s="31">
        <f t="shared" si="8"/>
        <v>-5.5998609068737856E-4</v>
      </c>
      <c r="AJ70" s="31">
        <f t="shared" si="8"/>
        <v>-5.4863502128155335E-4</v>
      </c>
      <c r="AK70" s="31">
        <f t="shared" si="8"/>
        <v>-5.3728395187572814E-4</v>
      </c>
      <c r="AL70" s="31">
        <f t="shared" si="8"/>
        <v>-5.2593288246990282E-4</v>
      </c>
      <c r="AM70" s="31">
        <f t="shared" si="8"/>
        <v>-5.1458181306407761E-4</v>
      </c>
      <c r="AN70" s="31">
        <f t="shared" si="8"/>
        <v>-5.032307436582524E-4</v>
      </c>
      <c r="AO70" s="31">
        <f t="shared" si="8"/>
        <v>-4.9187967425242708E-4</v>
      </c>
      <c r="AP70" s="31">
        <f t="shared" si="8"/>
        <v>-4.8052860484660187E-4</v>
      </c>
      <c r="AQ70" s="31">
        <f t="shared" si="8"/>
        <v>-4.6917753544077666E-4</v>
      </c>
      <c r="AR70" s="31">
        <f t="shared" si="8"/>
        <v>-4.578264660349514E-4</v>
      </c>
      <c r="AS70" s="31">
        <f t="shared" si="8"/>
        <v>-4.4647539662912613E-4</v>
      </c>
      <c r="AT70" s="31">
        <f t="shared" si="8"/>
        <v>-4.3512432722330092E-4</v>
      </c>
      <c r="AU70" s="31">
        <f t="shared" si="8"/>
        <v>-4.2377325781747566E-4</v>
      </c>
      <c r="AV70" s="31">
        <f t="shared" si="8"/>
        <v>-4.1242218841165039E-4</v>
      </c>
      <c r="AW70" s="31">
        <f t="shared" si="8"/>
        <v>-4.0107111900582518E-4</v>
      </c>
      <c r="AX70" s="31">
        <f t="shared" si="8"/>
        <v>-3.8972004959999992E-4</v>
      </c>
      <c r="AY70" s="31">
        <f t="shared" si="8"/>
        <v>9.9362392302688534E-20</v>
      </c>
      <c r="AZ70" s="31">
        <f t="shared" si="8"/>
        <v>9.9362392302688534E-20</v>
      </c>
      <c r="BA70" s="31">
        <f t="shared" si="8"/>
        <v>9.9362392302688534E-20</v>
      </c>
      <c r="BB70" s="31">
        <f t="shared" si="8"/>
        <v>9.9362392302688534E-20</v>
      </c>
      <c r="BC70" s="31">
        <f t="shared" si="8"/>
        <v>9.9362392302688534E-20</v>
      </c>
      <c r="BD70" s="31">
        <f t="shared" si="8"/>
        <v>9.9362392302688534E-20</v>
      </c>
      <c r="BE70" s="31">
        <f t="shared" si="8"/>
        <v>9.9362392302688534E-20</v>
      </c>
      <c r="BF70" s="31">
        <f t="shared" si="8"/>
        <v>9.9362392302688534E-20</v>
      </c>
      <c r="BG70" s="31">
        <f t="shared" si="8"/>
        <v>9.9362392302688534E-20</v>
      </c>
      <c r="BH70" s="31">
        <f t="shared" si="8"/>
        <v>9.9362392302688534E-20</v>
      </c>
      <c r="BI70" s="31">
        <f t="shared" si="8"/>
        <v>9.9362392302688534E-20</v>
      </c>
      <c r="BJ70" s="31">
        <f t="shared" si="8"/>
        <v>9.9362392302688534E-20</v>
      </c>
      <c r="BK70" s="31">
        <f t="shared" si="8"/>
        <v>9.9362392302688534E-20</v>
      </c>
      <c r="BL70" s="31">
        <f t="shared" si="8"/>
        <v>9.9362392302688534E-20</v>
      </c>
    </row>
    <row r="71" spans="1:64" ht="12.75" customHeight="1">
      <c r="A71" s="254" t="s">
        <v>393</v>
      </c>
      <c r="B71" s="2" t="s">
        <v>202</v>
      </c>
      <c r="D71" s="2" t="s">
        <v>197</v>
      </c>
      <c r="E71" s="20">
        <f>'Fixed Data'!$K$8*E92/1000000</f>
        <v>3.2822692834757214E-4</v>
      </c>
      <c r="F71" s="20">
        <f>'Fixed Data'!$K$8*F92/1000000</f>
        <v>3.2822692834757214E-4</v>
      </c>
      <c r="G71" s="20">
        <f>'Fixed Data'!$K$8*G92/1000000</f>
        <v>3.2822692834757214E-4</v>
      </c>
      <c r="H71" s="20">
        <f>'Fixed Data'!$K$8*H92/1000000</f>
        <v>3.2822692834757214E-4</v>
      </c>
      <c r="I71" s="20">
        <f>'Fixed Data'!$K$8*I92/1000000</f>
        <v>3.2822692834757214E-4</v>
      </c>
      <c r="J71" s="20">
        <f>'Fixed Data'!$K$8*J92/1000000</f>
        <v>3.2822692834757214E-4</v>
      </c>
      <c r="K71" s="20">
        <f>'Fixed Data'!$K$8*K92/1000000</f>
        <v>3.2822692834757214E-4</v>
      </c>
      <c r="L71" s="20">
        <f>'Fixed Data'!$K$8*L92/1000000</f>
        <v>3.2822692834757214E-4</v>
      </c>
      <c r="M71" s="20">
        <f>'Fixed Data'!$K$8*M92/1000000</f>
        <v>3.2822692834757214E-4</v>
      </c>
      <c r="N71" s="20">
        <f>'Fixed Data'!$K$8*N92/1000000</f>
        <v>3.2822692834757214E-4</v>
      </c>
      <c r="O71" s="20">
        <f>'Fixed Data'!$K$8*O92/1000000</f>
        <v>3.2822692834757214E-4</v>
      </c>
      <c r="P71" s="20">
        <f>'Fixed Data'!$K$8*P92/1000000</f>
        <v>3.2822692834757214E-4</v>
      </c>
      <c r="Q71" s="20">
        <f>'Fixed Data'!$K$8*Q92/1000000</f>
        <v>3.2822692834757214E-4</v>
      </c>
      <c r="R71" s="20">
        <f>'Fixed Data'!$K$8*R92/1000000</f>
        <v>3.2822692834757214E-4</v>
      </c>
      <c r="S71" s="20">
        <f>'Fixed Data'!$K$8*S92/1000000</f>
        <v>3.2822692834757214E-4</v>
      </c>
      <c r="T71" s="20">
        <f>'Fixed Data'!$K$8*T92/1000000</f>
        <v>3.2822692834757214E-4</v>
      </c>
      <c r="U71" s="20">
        <f>'Fixed Data'!$K$8*U92/1000000</f>
        <v>3.2822692834757214E-4</v>
      </c>
      <c r="V71" s="20">
        <f>'Fixed Data'!$K$8*V92/1000000</f>
        <v>3.2822692834757214E-4</v>
      </c>
      <c r="W71" s="20">
        <f>'Fixed Data'!$K$8*W92/1000000</f>
        <v>3.2822692834757214E-4</v>
      </c>
      <c r="X71" s="20">
        <f>'Fixed Data'!$K$8*X92/1000000</f>
        <v>3.2822692834757214E-4</v>
      </c>
      <c r="Y71" s="20">
        <f>'Fixed Data'!$K$8*Y92/1000000</f>
        <v>3.2822692834757214E-4</v>
      </c>
      <c r="Z71" s="20">
        <f>'Fixed Data'!$K$8*Z92/1000000</f>
        <v>3.2822692834757214E-4</v>
      </c>
      <c r="AA71" s="20">
        <f>'Fixed Data'!$K$8*AA92/1000000</f>
        <v>3.2822692834757214E-4</v>
      </c>
      <c r="AB71" s="20">
        <f>'Fixed Data'!$K$8*AB92/1000000</f>
        <v>3.2822692834757214E-4</v>
      </c>
      <c r="AC71" s="20">
        <f>'Fixed Data'!$K$8*AC92/1000000</f>
        <v>3.2822692834757214E-4</v>
      </c>
      <c r="AD71" s="20">
        <f>'Fixed Data'!$K$8*AD92/1000000</f>
        <v>3.2822692834757214E-4</v>
      </c>
      <c r="AE71" s="20">
        <f>'Fixed Data'!$K$8*AE92/1000000</f>
        <v>3.2822692834757214E-4</v>
      </c>
      <c r="AF71" s="20">
        <f>'Fixed Data'!$K$8*AF92/1000000</f>
        <v>3.2822692834757214E-4</v>
      </c>
      <c r="AG71" s="20">
        <f>'Fixed Data'!$K$8*AG92/1000000</f>
        <v>3.2822692834757214E-4</v>
      </c>
      <c r="AH71" s="20">
        <f>'Fixed Data'!$K$8*AH92/1000000</f>
        <v>3.2822692834757214E-4</v>
      </c>
      <c r="AI71" s="20">
        <f>'Fixed Data'!$K$8*AI92/1000000</f>
        <v>3.2822692834757214E-4</v>
      </c>
      <c r="AJ71" s="20">
        <f>'Fixed Data'!$K$8*AJ92/1000000</f>
        <v>3.2822692834757214E-4</v>
      </c>
      <c r="AK71" s="20">
        <f>'Fixed Data'!$K$8*AK92/1000000</f>
        <v>3.2822692834757214E-4</v>
      </c>
      <c r="AL71" s="20">
        <f>'Fixed Data'!$K$8*AL92/1000000</f>
        <v>3.2822692834757214E-4</v>
      </c>
      <c r="AM71" s="20">
        <f>'Fixed Data'!$K$8*AM92/1000000</f>
        <v>3.2822692834757214E-4</v>
      </c>
      <c r="AN71" s="20">
        <f>'Fixed Data'!$K$8*AN92/1000000</f>
        <v>3.2822692834757214E-4</v>
      </c>
      <c r="AO71" s="20">
        <f>'Fixed Data'!$K$8*AO92/1000000</f>
        <v>3.2822692834757214E-4</v>
      </c>
      <c r="AP71" s="20">
        <f>'Fixed Data'!$K$8*AP92/1000000</f>
        <v>3.2822692834757214E-4</v>
      </c>
      <c r="AQ71" s="20">
        <f>'Fixed Data'!$K$8*AQ92/1000000</f>
        <v>3.2822692834757214E-4</v>
      </c>
      <c r="AR71" s="20">
        <f>'Fixed Data'!$K$8*AR92/1000000</f>
        <v>3.2822692834757214E-4</v>
      </c>
      <c r="AS71" s="20">
        <f>'Fixed Data'!$K$8*AS92/1000000</f>
        <v>3.2822692834757214E-4</v>
      </c>
      <c r="AT71" s="20">
        <f>'Fixed Data'!$K$8*AT92/1000000</f>
        <v>0</v>
      </c>
      <c r="AU71" s="20">
        <f>'Fixed Data'!$K$8*AU92/1000000</f>
        <v>0</v>
      </c>
      <c r="AV71" s="20">
        <f>'Fixed Data'!$K$8*AV92/1000000</f>
        <v>0</v>
      </c>
      <c r="AW71" s="20">
        <f>'Fixed Data'!$K$8*AW92/1000000</f>
        <v>0</v>
      </c>
      <c r="AX71" s="20">
        <f>'Fixed Data'!$K$8*AX92/1000000</f>
        <v>0</v>
      </c>
      <c r="AY71" s="20">
        <f>'Fixed Data'!$K$8*AY92/1000000</f>
        <v>0</v>
      </c>
      <c r="AZ71" s="20">
        <f>'Fixed Data'!$K$8*AZ92/1000000</f>
        <v>0</v>
      </c>
      <c r="BA71" s="20">
        <f>'Fixed Data'!$K$8*BA92/1000000</f>
        <v>0</v>
      </c>
      <c r="BB71" s="20">
        <f>'Fixed Data'!$K$8*BB92/1000000</f>
        <v>0</v>
      </c>
      <c r="BC71" s="20">
        <f>'Fixed Data'!$K$8*BC92/1000000</f>
        <v>0</v>
      </c>
      <c r="BD71" s="20">
        <f>'Fixed Data'!$K$8*BD92/1000000</f>
        <v>0</v>
      </c>
      <c r="BE71" s="20">
        <f>'Fixed Data'!$K$8*BE92/1000000</f>
        <v>0</v>
      </c>
      <c r="BF71" s="20">
        <f>'Fixed Data'!$K$8*BF92/1000000</f>
        <v>0</v>
      </c>
      <c r="BG71" s="20">
        <f>'Fixed Data'!$K$8*BG92/1000000</f>
        <v>0</v>
      </c>
      <c r="BH71" s="20">
        <f>'Fixed Data'!$K$8*BH92/1000000</f>
        <v>0</v>
      </c>
      <c r="BI71" s="20">
        <f>'Fixed Data'!$K$8*BI92/1000000</f>
        <v>0</v>
      </c>
      <c r="BJ71" s="20">
        <f>'Fixed Data'!$K$8*BJ92/1000000</f>
        <v>0</v>
      </c>
      <c r="BK71" s="20">
        <f>'Fixed Data'!$K$8*BK92/1000000</f>
        <v>0</v>
      </c>
      <c r="BL71" s="20">
        <f>'Fixed Data'!$K$8*BL92/1000000</f>
        <v>0</v>
      </c>
    </row>
    <row r="72" spans="1:64" ht="15" customHeight="1">
      <c r="A72" s="255"/>
      <c r="B72" s="2" t="s">
        <v>203</v>
      </c>
      <c r="D72" s="2" t="s">
        <v>197</v>
      </c>
      <c r="E72" s="20">
        <f>E93*'Fixed Data'!H$21/1000000</f>
        <v>5.605756703900069E-5</v>
      </c>
      <c r="F72" s="20">
        <f>F93*'Fixed Data'!I$21/1000000</f>
        <v>6.2884390269789823E-5</v>
      </c>
      <c r="G72" s="20">
        <f>G93*'Fixed Data'!J$21/1000000</f>
        <v>6.9045195106229946E-5</v>
      </c>
      <c r="H72" s="20">
        <f>H93*'Fixed Data'!K$21/1000000</f>
        <v>7.452618785564411E-5</v>
      </c>
      <c r="I72" s="20">
        <f>I93*'Fixed Data'!L$21/1000000</f>
        <v>7.9327368518032355E-5</v>
      </c>
      <c r="J72" s="20">
        <f>J93*'Fixed Data'!M$21/1000000</f>
        <v>8.344873709339464E-5</v>
      </c>
      <c r="K72" s="20">
        <f>K93*'Fixed Data'!N$21/1000000</f>
        <v>9.6312809697424379E-5</v>
      </c>
      <c r="L72" s="20">
        <f>L93*'Fixed Data'!O$21/1000000</f>
        <v>1.0094418125859005E-4</v>
      </c>
      <c r="M72" s="20">
        <f>M93*'Fixed Data'!P$21/1000000</f>
        <v>1.0342044887728709E-4</v>
      </c>
      <c r="N72" s="20">
        <f>N93*'Fixed Data'!Q$21/1000000</f>
        <v>1.0629860545102976E-4</v>
      </c>
      <c r="O72" s="20">
        <f>O93*'Fixed Data'!R$21/1000000</f>
        <v>1.0715152585914989E-4</v>
      </c>
      <c r="P72" s="20">
        <f>P93*'Fixed Data'!S$21/1000000</f>
        <v>1.0827646744546958E-4</v>
      </c>
      <c r="Q72" s="20">
        <f>Q93*'Fixed Data'!T$21/1000000</f>
        <v>1.0750604064301285E-4</v>
      </c>
      <c r="R72" s="20">
        <f>R93*'Fixed Data'!U$21/1000000</f>
        <v>1.0687776724190949E-4</v>
      </c>
      <c r="S72" s="20">
        <f>S93*'Fixed Data'!V$21/1000000</f>
        <v>1.0448399322887594E-4</v>
      </c>
      <c r="T72" s="20">
        <f>T93*'Fixed Data'!W$21/1000000</f>
        <v>1.0210250484034958E-4</v>
      </c>
      <c r="U72" s="20">
        <f>U93*'Fixed Data'!X$21/1000000</f>
        <v>9.8085383616739117E-5</v>
      </c>
      <c r="V72" s="20">
        <f>V93*'Fixed Data'!Y$21/1000000</f>
        <v>9.3950680240789756E-5</v>
      </c>
      <c r="W72" s="20">
        <f>W93*'Fixed Data'!Z$21/1000000</f>
        <v>8.8310211806602435E-5</v>
      </c>
      <c r="X72" s="20">
        <f>X93*'Fixed Data'!AA$21/1000000</f>
        <v>8.2422293443230047E-5</v>
      </c>
      <c r="Y72" s="20">
        <f>Y93*'Fixed Data'!AB$21/1000000</f>
        <v>7.5158477798465859E-5</v>
      </c>
      <c r="Z72" s="20">
        <f>Z93*'Fixed Data'!AC$21/1000000</f>
        <v>6.751734444767043E-5</v>
      </c>
      <c r="AA72" s="20">
        <f>AA93*'Fixed Data'!AD$21/1000000</f>
        <v>5.8630181592329396E-5</v>
      </c>
      <c r="AB72" s="20">
        <f>AB93*'Fixed Data'!AE$21/1000000</f>
        <v>4.9235833254110952E-5</v>
      </c>
      <c r="AC72" s="20">
        <f>AC93*'Fixed Data'!AF$21/1000000</f>
        <v>3.8725323188193038E-5</v>
      </c>
      <c r="AD72" s="20">
        <f>AD93*'Fixed Data'!AG$21/1000000</f>
        <v>2.7577759862551587E-5</v>
      </c>
      <c r="AE72" s="20">
        <f>AE93*'Fixed Data'!AH$21/1000000</f>
        <v>1.5443902586056528E-5</v>
      </c>
      <c r="AF72" s="20">
        <f>AF93*'Fixed Data'!AI$21/1000000</f>
        <v>1.5984439176568506E-5</v>
      </c>
      <c r="AG72" s="20">
        <f>AG93*'Fixed Data'!AJ$21/1000000</f>
        <v>1.6524975767080484E-5</v>
      </c>
      <c r="AH72" s="20">
        <f>AH93*'Fixed Data'!AJ$21/1000000</f>
        <v>1.6524975767080484E-5</v>
      </c>
      <c r="AI72" s="20">
        <f>AI93*'Fixed Data'!AK$21/1000000</f>
        <v>1.7065512357592462E-5</v>
      </c>
      <c r="AJ72" s="20">
        <f>AJ93*'Fixed Data'!AL$21/1000000</f>
        <v>1.7606048948104444E-5</v>
      </c>
      <c r="AK72" s="20">
        <f>AK93*'Fixed Data'!AM$21/1000000</f>
        <v>1.8069366025686139E-5</v>
      </c>
      <c r="AL72" s="20">
        <f>AL93*'Fixed Data'!AN$21/1000000</f>
        <v>1.8609902616198121E-5</v>
      </c>
      <c r="AM72" s="20">
        <f>AM93*'Fixed Data'!AN$21/1000000</f>
        <v>1.8609902616198121E-5</v>
      </c>
      <c r="AN72" s="20">
        <f>AN93*'Fixed Data'!AO$21/1000000</f>
        <v>1.9150439206710095E-5</v>
      </c>
      <c r="AO72" s="20">
        <f>AO93*'Fixed Data'!AP$21/1000000</f>
        <v>1.9613756284291794E-5</v>
      </c>
      <c r="AP72" s="20">
        <f>AP93*'Fixed Data'!AQ$21/1000000</f>
        <v>2.0077073361873489E-5</v>
      </c>
      <c r="AQ72" s="20">
        <f>AQ93*'Fixed Data'!AR$21/1000000</f>
        <v>2.0540390439455187E-5</v>
      </c>
      <c r="AR72" s="20">
        <f>AR93*'Fixed Data'!AR$21/1000000</f>
        <v>2.0540390439455187E-5</v>
      </c>
      <c r="AS72" s="20">
        <f>AS93*'Fixed Data'!AS$21/1000000</f>
        <v>2.09264880041066E-5</v>
      </c>
      <c r="AT72" s="20">
        <f>AT93*'Fixed Data'!AT$21/1000000</f>
        <v>0</v>
      </c>
      <c r="AU72" s="20">
        <f>AU93*'Fixed Data'!AU$21/1000000</f>
        <v>0</v>
      </c>
      <c r="AV72" s="20">
        <f>AV93*'Fixed Data'!AV$21/1000000</f>
        <v>0</v>
      </c>
      <c r="AW72" s="20">
        <f>AW93*'Fixed Data'!AV$21/1000000</f>
        <v>0</v>
      </c>
      <c r="AX72" s="20">
        <f>AX93*'Fixed Data'!AW$21/1000000</f>
        <v>0</v>
      </c>
      <c r="AY72" s="20">
        <f>AY93*'Fixed Data'!AX$21/1000000</f>
        <v>0</v>
      </c>
      <c r="AZ72" s="20">
        <f>AZ93*'Fixed Data'!AY$21/1000000</f>
        <v>0</v>
      </c>
      <c r="BA72" s="20">
        <f>BA93*'Fixed Data'!AY$21/1000000</f>
        <v>0</v>
      </c>
      <c r="BB72" s="20">
        <f>BB93*'Fixed Data'!AZ$21/1000000</f>
        <v>0</v>
      </c>
      <c r="BC72" s="20">
        <f>BC93*'Fixed Data'!BA$21/1000000</f>
        <v>0</v>
      </c>
      <c r="BD72" s="20">
        <f>BD93*'Fixed Data'!BB$21/1000000</f>
        <v>0</v>
      </c>
      <c r="BE72" s="20">
        <f>BE93*'Fixed Data'!BC$21/1000000</f>
        <v>0</v>
      </c>
      <c r="BF72" s="20">
        <f>BF93*'Fixed Data'!BC$21/1000000</f>
        <v>0</v>
      </c>
      <c r="BG72" s="20">
        <f>BG93*'Fixed Data'!BD$21/1000000</f>
        <v>0</v>
      </c>
      <c r="BH72" s="20">
        <f>BH93*'Fixed Data'!BE$21/1000000</f>
        <v>0</v>
      </c>
      <c r="BI72" s="20">
        <f>BI93*'Fixed Data'!BF$21/1000000</f>
        <v>0</v>
      </c>
      <c r="BJ72" s="20">
        <f>BJ93*'Fixed Data'!BG$21/1000000</f>
        <v>0</v>
      </c>
      <c r="BK72" s="20">
        <f>BK93*'Fixed Data'!BG$21/1000000</f>
        <v>0</v>
      </c>
      <c r="BL72" s="20">
        <f>BL93*'Fixed Data'!BH$21/1000000</f>
        <v>0</v>
      </c>
    </row>
    <row r="73" spans="1:64" ht="15" customHeight="1">
      <c r="A73" s="255"/>
      <c r="B73" s="2" t="s">
        <v>204</v>
      </c>
      <c r="D73" s="2" t="s">
        <v>197</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205</v>
      </c>
      <c r="D74" s="2" t="s">
        <v>197</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206</v>
      </c>
      <c r="D75" s="2" t="s">
        <v>197</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207</v>
      </c>
      <c r="D76" s="2" t="s">
        <v>197</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208</v>
      </c>
      <c r="D77" s="2" t="s">
        <v>197</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209</v>
      </c>
      <c r="D78" s="2" t="s">
        <v>197</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210</v>
      </c>
      <c r="D79" s="2" t="s">
        <v>197</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211</v>
      </c>
      <c r="D80" s="2" t="s">
        <v>197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212</v>
      </c>
      <c r="D81" s="2" t="s">
        <v>197</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213</v>
      </c>
      <c r="C82" s="9"/>
      <c r="D82" s="9" t="s">
        <v>197</v>
      </c>
      <c r="E82" s="31">
        <f>SUM(E71:E81)</f>
        <v>3.8428449538657284E-4</v>
      </c>
      <c r="F82" s="31">
        <f t="shared" ref="F82:BL82" si="9">SUM(F71:F81)</f>
        <v>3.9111131861736196E-4</v>
      </c>
      <c r="G82" s="31">
        <f t="shared" si="9"/>
        <v>3.9727212345380209E-4</v>
      </c>
      <c r="H82" s="31">
        <f t="shared" si="9"/>
        <v>4.0275311620321626E-4</v>
      </c>
      <c r="I82" s="31">
        <f t="shared" si="9"/>
        <v>4.0755429686560449E-4</v>
      </c>
      <c r="J82" s="31">
        <f t="shared" si="9"/>
        <v>4.1167566544096678E-4</v>
      </c>
      <c r="K82" s="31">
        <f t="shared" si="9"/>
        <v>4.2453973804499652E-4</v>
      </c>
      <c r="L82" s="31">
        <f t="shared" si="9"/>
        <v>4.291711096061622E-4</v>
      </c>
      <c r="M82" s="31">
        <f t="shared" si="9"/>
        <v>4.3164737722485921E-4</v>
      </c>
      <c r="N82" s="31">
        <f t="shared" si="9"/>
        <v>4.345255337986019E-4</v>
      </c>
      <c r="O82" s="31">
        <f t="shared" si="9"/>
        <v>4.3537845420672203E-4</v>
      </c>
      <c r="P82" s="31">
        <f t="shared" si="9"/>
        <v>4.3650339579304171E-4</v>
      </c>
      <c r="Q82" s="31">
        <f t="shared" si="9"/>
        <v>4.3573296899058502E-4</v>
      </c>
      <c r="R82" s="31">
        <f t="shared" si="9"/>
        <v>4.3510469558948164E-4</v>
      </c>
      <c r="S82" s="31">
        <f t="shared" si="9"/>
        <v>4.3271092157644807E-4</v>
      </c>
      <c r="T82" s="31">
        <f t="shared" si="9"/>
        <v>4.3032943318792175E-4</v>
      </c>
      <c r="U82" s="31">
        <f t="shared" si="9"/>
        <v>4.2631231196431124E-4</v>
      </c>
      <c r="V82" s="31">
        <f t="shared" si="9"/>
        <v>4.2217760858836192E-4</v>
      </c>
      <c r="W82" s="31">
        <f t="shared" si="9"/>
        <v>4.1653714015417459E-4</v>
      </c>
      <c r="X82" s="31">
        <f t="shared" si="9"/>
        <v>4.1064922179080221E-4</v>
      </c>
      <c r="Y82" s="31">
        <f t="shared" si="9"/>
        <v>4.03385406146038E-4</v>
      </c>
      <c r="Z82" s="31">
        <f t="shared" si="9"/>
        <v>3.9574427279524257E-4</v>
      </c>
      <c r="AA82" s="31">
        <f t="shared" si="9"/>
        <v>3.8685710993990153E-4</v>
      </c>
      <c r="AB82" s="31">
        <f t="shared" si="9"/>
        <v>3.774627616016831E-4</v>
      </c>
      <c r="AC82" s="31">
        <f t="shared" si="9"/>
        <v>3.6695225153576518E-4</v>
      </c>
      <c r="AD82" s="31">
        <f t="shared" si="9"/>
        <v>3.5580468821012375E-4</v>
      </c>
      <c r="AE82" s="31">
        <f t="shared" si="9"/>
        <v>3.4367083093362867E-4</v>
      </c>
      <c r="AF82" s="31">
        <f t="shared" si="9"/>
        <v>3.4421136752414065E-4</v>
      </c>
      <c r="AG82" s="31">
        <f t="shared" si="9"/>
        <v>3.4475190411465263E-4</v>
      </c>
      <c r="AH82" s="31">
        <f t="shared" si="9"/>
        <v>3.4475190411465263E-4</v>
      </c>
      <c r="AI82" s="31">
        <f t="shared" si="9"/>
        <v>3.4529244070516461E-4</v>
      </c>
      <c r="AJ82" s="31">
        <f t="shared" si="9"/>
        <v>3.4583297729567659E-4</v>
      </c>
      <c r="AK82" s="31">
        <f t="shared" si="9"/>
        <v>3.4629629437325825E-4</v>
      </c>
      <c r="AL82" s="31">
        <f t="shared" si="9"/>
        <v>3.4683683096377028E-4</v>
      </c>
      <c r="AM82" s="31">
        <f t="shared" si="9"/>
        <v>3.4683683096377028E-4</v>
      </c>
      <c r="AN82" s="31">
        <f t="shared" si="9"/>
        <v>3.4737736755428221E-4</v>
      </c>
      <c r="AO82" s="31">
        <f t="shared" si="9"/>
        <v>3.4784068463186393E-4</v>
      </c>
      <c r="AP82" s="31">
        <f t="shared" si="9"/>
        <v>3.4830400170944565E-4</v>
      </c>
      <c r="AQ82" s="31">
        <f t="shared" si="9"/>
        <v>3.4876731878702731E-4</v>
      </c>
      <c r="AR82" s="31">
        <f t="shared" si="9"/>
        <v>3.4876731878702731E-4</v>
      </c>
      <c r="AS82" s="31">
        <f t="shared" si="9"/>
        <v>3.4915341635167872E-4</v>
      </c>
      <c r="AT82" s="31">
        <f t="shared" si="9"/>
        <v>0</v>
      </c>
      <c r="AU82" s="31">
        <f t="shared" si="9"/>
        <v>0</v>
      </c>
      <c r="AV82" s="31">
        <f t="shared" si="9"/>
        <v>0</v>
      </c>
      <c r="AW82" s="31">
        <f t="shared" si="9"/>
        <v>0</v>
      </c>
      <c r="AX82" s="31">
        <f t="shared" si="9"/>
        <v>0</v>
      </c>
      <c r="AY82" s="31">
        <f t="shared" si="9"/>
        <v>0</v>
      </c>
      <c r="AZ82" s="31">
        <f t="shared" si="9"/>
        <v>0</v>
      </c>
      <c r="BA82" s="31">
        <f t="shared" si="9"/>
        <v>0</v>
      </c>
      <c r="BB82" s="31">
        <f t="shared" si="9"/>
        <v>0</v>
      </c>
      <c r="BC82" s="31">
        <f t="shared" si="9"/>
        <v>0</v>
      </c>
      <c r="BD82" s="31">
        <f t="shared" si="9"/>
        <v>0</v>
      </c>
      <c r="BE82" s="31">
        <f t="shared" si="9"/>
        <v>0</v>
      </c>
      <c r="BF82" s="31">
        <f t="shared" si="9"/>
        <v>0</v>
      </c>
      <c r="BG82" s="31">
        <f t="shared" si="9"/>
        <v>0</v>
      </c>
      <c r="BH82" s="31">
        <f t="shared" si="9"/>
        <v>0</v>
      </c>
      <c r="BI82" s="31">
        <f t="shared" si="9"/>
        <v>0</v>
      </c>
      <c r="BJ82" s="31">
        <f t="shared" si="9"/>
        <v>0</v>
      </c>
      <c r="BK82" s="31">
        <f t="shared" si="9"/>
        <v>0</v>
      </c>
      <c r="BL82" s="31">
        <f t="shared" si="9"/>
        <v>0</v>
      </c>
    </row>
    <row r="83" spans="1:64">
      <c r="B83" s="10" t="s">
        <v>394</v>
      </c>
      <c r="C83" s="10"/>
      <c r="D83" s="10" t="s">
        <v>197</v>
      </c>
      <c r="E83" s="32">
        <f>IF('Fixed Data'!$J$12=FALSE,E70+E82,E70)</f>
        <v>-2.9164393958755652E-3</v>
      </c>
      <c r="F83" s="32">
        <f>IF('Fixed Data'!$J$12=FALSE,F70+F82,F70)</f>
        <v>-4.9805578483894857E-4</v>
      </c>
      <c r="G83" s="32">
        <f>IF('Fixed Data'!$J$12=FALSE,G70+G82,G70)</f>
        <v>-4.8054391059668345E-4</v>
      </c>
      <c r="H83" s="32">
        <f>IF('Fixed Data'!$J$12=FALSE,H70+H82,H70)</f>
        <v>-4.6371184844144406E-4</v>
      </c>
      <c r="I83" s="32">
        <f>IF('Fixed Data'!$J$12=FALSE,I70+I82,I70)</f>
        <v>-4.475595983732304E-4</v>
      </c>
      <c r="J83" s="32">
        <f>IF('Fixed Data'!$J$12=FALSE,J70+J82,J70)</f>
        <v>-4.3208716039204291E-4</v>
      </c>
      <c r="K83" s="32">
        <f>IF('Fixed Data'!$J$12=FALSE,K70+K82,K70)</f>
        <v>-4.0787201838218796E-4</v>
      </c>
      <c r="L83" s="32">
        <f>IF('Fixed Data'!$J$12=FALSE,L70+L82,L70)</f>
        <v>-3.9188957741519706E-4</v>
      </c>
      <c r="M83" s="32">
        <f>IF('Fixed Data'!$J$12=FALSE,M70+M82,M70)</f>
        <v>-3.7806224039067473E-4</v>
      </c>
      <c r="N83" s="32">
        <f>IF('Fixed Data'!$J$12=FALSE,N70+N82,N70)</f>
        <v>-3.6383301441110684E-4</v>
      </c>
      <c r="O83" s="32">
        <f>IF('Fixed Data'!$J$12=FALSE,O70+O82,O70)</f>
        <v>-3.5162902459716139E-4</v>
      </c>
      <c r="P83" s="32">
        <f>IF('Fixed Data'!$J$12=FALSE,P70+P82,P70)</f>
        <v>-3.391530136050165E-4</v>
      </c>
      <c r="Q83" s="32">
        <f>IF('Fixed Data'!$J$12=FALSE,Q70+Q82,Q70)</f>
        <v>-3.2857237100164798E-4</v>
      </c>
      <c r="R83" s="32">
        <f>IF('Fixed Data'!$J$12=FALSE,R70+R82,R70)</f>
        <v>-3.1784957499692614E-4</v>
      </c>
      <c r="S83" s="32">
        <f>IF('Fixed Data'!$J$12=FALSE,S70+S82,S70)</f>
        <v>-3.088922796041344E-4</v>
      </c>
      <c r="T83" s="32">
        <f>IF('Fixed Data'!$J$12=FALSE,T70+T82,T70)</f>
        <v>-2.9992269858683551E-4</v>
      </c>
      <c r="U83" s="32">
        <f>IF('Fixed Data'!$J$12=FALSE,U70+U82,U70)</f>
        <v>-2.925887504046207E-4</v>
      </c>
      <c r="V83" s="32">
        <f>IF('Fixed Data'!$J$12=FALSE,V70+V82,V70)</f>
        <v>-2.8537238437474481E-4</v>
      </c>
      <c r="W83" s="32">
        <f>IF('Fixed Data'!$J$12=FALSE,W70+W82,W70)</f>
        <v>-2.7966178340310693E-4</v>
      </c>
      <c r="X83" s="32">
        <f>IF('Fixed Data'!$J$12=FALSE,X70+X82,X70)</f>
        <v>-2.7419863236065409E-4</v>
      </c>
      <c r="Y83" s="32">
        <f>IF('Fixed Data'!$J$12=FALSE,Y70+Y82,Y70)</f>
        <v>-2.701113785995931E-4</v>
      </c>
      <c r="Z83" s="32">
        <f>IF('Fixed Data'!$J$12=FALSE,Z70+Z82,Z70)</f>
        <v>-2.6640144254456321E-4</v>
      </c>
      <c r="AA83" s="32">
        <f>IF('Fixed Data'!$J$12=FALSE,AA70+AA82,AA70)</f>
        <v>-2.6393753599407904E-4</v>
      </c>
      <c r="AB83" s="32">
        <f>IF('Fixed Data'!$J$12=FALSE,AB70+AB82,AB70)</f>
        <v>-2.6198081492647215E-4</v>
      </c>
      <c r="AC83" s="32">
        <f>IF('Fixed Data'!$J$12=FALSE,AC70+AC82,AC70)</f>
        <v>-2.6114025558656486E-4</v>
      </c>
      <c r="AD83" s="32">
        <f>IF('Fixed Data'!$J$12=FALSE,AD70+AD82,AD70)</f>
        <v>-2.6093674950638108E-4</v>
      </c>
      <c r="AE83" s="32">
        <f>IF('Fixed Data'!$J$12=FALSE,AE70+AE82,AE70)</f>
        <v>-2.6171953737705094E-4</v>
      </c>
      <c r="AF83" s="32">
        <f>IF('Fixed Data'!$J$12=FALSE,AF70+AF82,AF70)</f>
        <v>-2.4982793138071365E-4</v>
      </c>
      <c r="AG83" s="32">
        <f>IF('Fixed Data'!$J$12=FALSE,AG70+AG82,AG70)</f>
        <v>-2.3793632538437646E-4</v>
      </c>
      <c r="AH83" s="32">
        <f>IF('Fixed Data'!$J$12=FALSE,AH70+AH82,AH70)</f>
        <v>-2.2658525597855125E-4</v>
      </c>
      <c r="AI83" s="32">
        <f>IF('Fixed Data'!$J$12=FALSE,AI70+AI82,AI70)</f>
        <v>-2.1469364998221395E-4</v>
      </c>
      <c r="AJ83" s="32">
        <f>IF('Fixed Data'!$J$12=FALSE,AJ70+AJ82,AJ70)</f>
        <v>-2.0280204398587676E-4</v>
      </c>
      <c r="AK83" s="32">
        <f>IF('Fixed Data'!$J$12=FALSE,AK70+AK82,AK70)</f>
        <v>-1.9098765750246989E-4</v>
      </c>
      <c r="AL83" s="32">
        <f>IF('Fixed Data'!$J$12=FALSE,AL70+AL82,AL70)</f>
        <v>-1.7909605150613254E-4</v>
      </c>
      <c r="AM83" s="32">
        <f>IF('Fixed Data'!$J$12=FALSE,AM70+AM82,AM70)</f>
        <v>-1.6774498210030733E-4</v>
      </c>
      <c r="AN83" s="32">
        <f>IF('Fixed Data'!$J$12=FALSE,AN70+AN82,AN70)</f>
        <v>-1.5585337610397019E-4</v>
      </c>
      <c r="AO83" s="32">
        <f>IF('Fixed Data'!$J$12=FALSE,AO70+AO82,AO70)</f>
        <v>-1.4403898962056316E-4</v>
      </c>
      <c r="AP83" s="32">
        <f>IF('Fixed Data'!$J$12=FALSE,AP70+AP82,AP70)</f>
        <v>-1.3222460313715623E-4</v>
      </c>
      <c r="AQ83" s="32">
        <f>IF('Fixed Data'!$J$12=FALSE,AQ70+AQ82,AQ70)</f>
        <v>-1.2041021665374935E-4</v>
      </c>
      <c r="AR83" s="32">
        <f>IF('Fixed Data'!$J$12=FALSE,AR70+AR82,AR70)</f>
        <v>-1.0905914724792409E-4</v>
      </c>
      <c r="AS83" s="32">
        <f>IF('Fixed Data'!$J$12=FALSE,AS70+AS82,AS70)</f>
        <v>-9.7321980277447417E-5</v>
      </c>
      <c r="AT83" s="32">
        <f>IF('Fixed Data'!$J$12=FALSE,AT70+AT82,AT70)</f>
        <v>-4.3512432722330092E-4</v>
      </c>
      <c r="AU83" s="32">
        <f>IF('Fixed Data'!$J$12=FALSE,AU70+AU82,AU70)</f>
        <v>-4.2377325781747566E-4</v>
      </c>
      <c r="AV83" s="32">
        <f>IF('Fixed Data'!$J$12=FALSE,AV70+AV82,AV70)</f>
        <v>-4.1242218841165039E-4</v>
      </c>
      <c r="AW83" s="32">
        <f>IF('Fixed Data'!$J$12=FALSE,AW70+AW82,AW70)</f>
        <v>-4.0107111900582518E-4</v>
      </c>
      <c r="AX83" s="32">
        <f>IF('Fixed Data'!$J$12=FALSE,AX70+AX82,AX70)</f>
        <v>-3.8972004959999992E-4</v>
      </c>
      <c r="AY83" s="32">
        <f>IF('Fixed Data'!$J$12=FALSE,AY70+AY82,AY70)</f>
        <v>9.9362392302688534E-20</v>
      </c>
      <c r="AZ83" s="32">
        <f>IF('Fixed Data'!$J$12=FALSE,AZ70+AZ82,AZ70)</f>
        <v>9.9362392302688534E-20</v>
      </c>
      <c r="BA83" s="32">
        <f>IF('Fixed Data'!$J$12=FALSE,BA70+BA82,BA70)</f>
        <v>9.9362392302688534E-20</v>
      </c>
      <c r="BB83" s="32">
        <f>IF('Fixed Data'!$J$12=FALSE,BB70+BB82,BB70)</f>
        <v>9.9362392302688534E-20</v>
      </c>
      <c r="BC83" s="32">
        <f>IF('Fixed Data'!$J$12=FALSE,BC70+BC82,BC70)</f>
        <v>9.9362392302688534E-20</v>
      </c>
      <c r="BD83" s="32">
        <f>IF('Fixed Data'!$J$12=FALSE,BD70+BD82,BD70)</f>
        <v>9.9362392302688534E-20</v>
      </c>
      <c r="BE83" s="32">
        <f>IF('Fixed Data'!$J$12=FALSE,BE70+BE82,BE70)</f>
        <v>9.9362392302688534E-20</v>
      </c>
      <c r="BF83" s="32">
        <f>IF('Fixed Data'!$J$12=FALSE,BF70+BF82,BF70)</f>
        <v>9.9362392302688534E-20</v>
      </c>
      <c r="BG83" s="32">
        <f>IF('Fixed Data'!$J$12=FALSE,BG70+BG82,BG70)</f>
        <v>9.9362392302688534E-20</v>
      </c>
      <c r="BH83" s="32">
        <f>IF('Fixed Data'!$J$12=FALSE,BH70+BH82,BH70)</f>
        <v>9.9362392302688534E-20</v>
      </c>
      <c r="BI83" s="32">
        <f>IF('Fixed Data'!$J$12=FALSE,BI70+BI82,BI70)</f>
        <v>9.9362392302688534E-20</v>
      </c>
      <c r="BJ83" s="32">
        <f>IF('Fixed Data'!$J$12=FALSE,BJ70+BJ82,BJ70)</f>
        <v>9.9362392302688534E-20</v>
      </c>
      <c r="BK83" s="32">
        <f>IF('Fixed Data'!$J$12=FALSE,BK70+BK82,BK70)</f>
        <v>9.9362392302688534E-20</v>
      </c>
      <c r="BL83" s="32">
        <f>IF('Fixed Data'!$J$12=FALSE,BL70+BL82,BL70)</f>
        <v>9.9362392302688534E-20</v>
      </c>
    </row>
    <row r="84" spans="1:64" outlineLevel="1">
      <c r="B84" s="2" t="s">
        <v>395</v>
      </c>
      <c r="C84" s="12" t="s">
        <v>396</v>
      </c>
      <c r="D84" s="2" t="s">
        <v>226</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397</v>
      </c>
      <c r="C85" s="30" t="s">
        <v>398</v>
      </c>
      <c r="D85" s="29" t="s">
        <v>226</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399</v>
      </c>
      <c r="C86" s="10"/>
      <c r="D86" s="2" t="s">
        <v>197</v>
      </c>
      <c r="E86" s="33">
        <f>IF('Fixed Data'!$J$12=TRUE,(E83-SUM(E76:E77))*E84+SUM(E76:E77)*E85,E83*E84)</f>
        <v>-2.9164393958755652E-3</v>
      </c>
      <c r="F86" s="33">
        <f t="shared" ref="F86:BL86" si="10">F83*F84</f>
        <v>-4.8121331868497449E-4</v>
      </c>
      <c r="G86" s="33">
        <f t="shared" si="10"/>
        <v>-4.4859288253792012E-4</v>
      </c>
      <c r="H86" s="33">
        <f t="shared" si="10"/>
        <v>-4.1824151923359597E-4</v>
      </c>
      <c r="I86" s="33">
        <f t="shared" si="10"/>
        <v>-3.9002233343424626E-4</v>
      </c>
      <c r="J86" s="33">
        <f t="shared" si="10"/>
        <v>-3.6380579479419544E-4</v>
      </c>
      <c r="K86" s="33">
        <f t="shared" si="10"/>
        <v>-3.3180414974901348E-4</v>
      </c>
      <c r="L86" s="33">
        <f t="shared" si="10"/>
        <v>-3.0802166543454667E-4</v>
      </c>
      <c r="M86" s="33">
        <f t="shared" si="10"/>
        <v>-2.8710483432168454E-4</v>
      </c>
      <c r="N86" s="33">
        <f t="shared" si="10"/>
        <v>-2.6695555137853932E-4</v>
      </c>
      <c r="O86" s="33">
        <f t="shared" si="10"/>
        <v>-2.4927643098334395E-4</v>
      </c>
      <c r="P86" s="33">
        <f t="shared" si="10"/>
        <v>-2.3230140296711356E-4</v>
      </c>
      <c r="Q86" s="33">
        <f t="shared" si="10"/>
        <v>-2.1744370740814996E-4</v>
      </c>
      <c r="R86" s="33">
        <f t="shared" si="10"/>
        <v>-2.0323433826209054E-4</v>
      </c>
      <c r="S86" s="33">
        <f t="shared" si="10"/>
        <v>-1.9082802549648479E-4</v>
      </c>
      <c r="T86" s="33">
        <f t="shared" si="10"/>
        <v>-1.7902104509911717E-4</v>
      </c>
      <c r="U86" s="33">
        <f t="shared" si="10"/>
        <v>-1.6873766205958716E-4</v>
      </c>
      <c r="V86" s="33">
        <f t="shared" si="10"/>
        <v>-1.5901057111986474E-4</v>
      </c>
      <c r="W86" s="33">
        <f t="shared" si="10"/>
        <v>-1.5055903640157038E-4</v>
      </c>
      <c r="X86" s="33">
        <f t="shared" si="10"/>
        <v>-1.4262597891866665E-4</v>
      </c>
      <c r="Y86" s="33">
        <f t="shared" si="10"/>
        <v>-1.3574876388096232E-4</v>
      </c>
      <c r="Z86" s="33">
        <f t="shared" si="10"/>
        <v>-1.2935678897225248E-4</v>
      </c>
      <c r="AA86" s="33">
        <f t="shared" si="10"/>
        <v>-1.2382646149182501E-4</v>
      </c>
      <c r="AB86" s="33">
        <f t="shared" si="10"/>
        <v>-1.1875213967994547E-4</v>
      </c>
      <c r="AC86" s="33">
        <f t="shared" si="10"/>
        <v>-1.1436823788115305E-4</v>
      </c>
      <c r="AD86" s="33">
        <f t="shared" si="10"/>
        <v>-1.104145999435224E-4</v>
      </c>
      <c r="AE86" s="33">
        <f t="shared" si="10"/>
        <v>-1.0700080606206127E-4</v>
      </c>
      <c r="AF86" s="33">
        <f t="shared" si="10"/>
        <v>-9.8685091366704792E-5</v>
      </c>
      <c r="AG86" s="33">
        <f t="shared" si="10"/>
        <v>-9.0809431321167534E-5</v>
      </c>
      <c r="AH86" s="33">
        <f t="shared" si="10"/>
        <v>-8.3552895086262463E-5</v>
      </c>
      <c r="AI86" s="33">
        <f t="shared" si="10"/>
        <v>-7.6490712382070212E-5</v>
      </c>
      <c r="AJ86" s="33">
        <f t="shared" si="10"/>
        <v>-7.0149504755520755E-5</v>
      </c>
      <c r="AK86" s="33">
        <f t="shared" si="10"/>
        <v>-6.4138730379523858E-5</v>
      </c>
      <c r="AL86" s="33">
        <f t="shared" si="10"/>
        <v>-5.8393410774834864E-5</v>
      </c>
      <c r="AM86" s="33">
        <f t="shared" si="10"/>
        <v>-5.3099464951508597E-5</v>
      </c>
      <c r="AN86" s="33">
        <f t="shared" si="10"/>
        <v>-4.7898244562101603E-5</v>
      </c>
      <c r="AO86" s="33">
        <f t="shared" si="10"/>
        <v>-4.2978002249945341E-5</v>
      </c>
      <c r="AP86" s="33">
        <f t="shared" si="10"/>
        <v>-3.8303742174366888E-5</v>
      </c>
      <c r="AQ86" s="33">
        <f t="shared" si="10"/>
        <v>-3.3865309293289156E-5</v>
      </c>
      <c r="AR86" s="33">
        <f t="shared" si="10"/>
        <v>-2.9779443756730252E-5</v>
      </c>
      <c r="AS86" s="33">
        <f t="shared" si="10"/>
        <v>-2.5800504393613807E-5</v>
      </c>
      <c r="AT86" s="33">
        <f t="shared" si="10"/>
        <v>-1.119936500588448E-4</v>
      </c>
      <c r="AU86" s="33">
        <f t="shared" si="10"/>
        <v>-1.0589521997965907E-4</v>
      </c>
      <c r="AV86" s="33">
        <f t="shared" si="10"/>
        <v>-1.0005702997384568E-4</v>
      </c>
      <c r="AW86" s="33">
        <f t="shared" si="10"/>
        <v>-9.4469093945200353E-5</v>
      </c>
      <c r="AX86" s="33">
        <f t="shared" si="10"/>
        <v>-8.9121786740755038E-5</v>
      </c>
      <c r="AY86" s="33">
        <f t="shared" si="10"/>
        <v>2.2060530412731149E-20</v>
      </c>
      <c r="AZ86" s="33">
        <f t="shared" si="10"/>
        <v>2.141799069197199E-20</v>
      </c>
      <c r="BA86" s="33">
        <f t="shared" si="10"/>
        <v>2.0794165720361155E-20</v>
      </c>
      <c r="BB86" s="33">
        <f t="shared" si="10"/>
        <v>2.0188510408117624E-20</v>
      </c>
      <c r="BC86" s="33">
        <f t="shared" si="10"/>
        <v>1.9600495541861771E-20</v>
      </c>
      <c r="BD86" s="33">
        <f t="shared" si="10"/>
        <v>1.9029607322195894E-20</v>
      </c>
      <c r="BE86" s="33">
        <f t="shared" si="10"/>
        <v>1.8475346914753296E-20</v>
      </c>
      <c r="BF86" s="33">
        <f t="shared" si="10"/>
        <v>1.7937230014323587E-20</v>
      </c>
      <c r="BG86" s="33">
        <f t="shared" si="10"/>
        <v>1.7414786421673388E-20</v>
      </c>
      <c r="BH86" s="33">
        <f t="shared" si="10"/>
        <v>1.6907559632692608E-20</v>
      </c>
      <c r="BI86" s="33">
        <f t="shared" si="10"/>
        <v>1.6415106439507388E-20</v>
      </c>
      <c r="BJ86" s="33">
        <f t="shared" si="10"/>
        <v>1.5936996543211056E-20</v>
      </c>
      <c r="BK86" s="33">
        <f t="shared" si="10"/>
        <v>1.5472812177874809E-20</v>
      </c>
      <c r="BL86" s="33">
        <f t="shared" si="10"/>
        <v>1.5022147745509526E-20</v>
      </c>
    </row>
    <row r="87" spans="1:64">
      <c r="B87" s="10" t="s">
        <v>400</v>
      </c>
      <c r="C87" s="10"/>
      <c r="D87" s="10" t="s">
        <v>197</v>
      </c>
      <c r="E87" s="34">
        <f>+E86</f>
        <v>-2.9164393958755652E-3</v>
      </c>
      <c r="F87" s="34">
        <f t="shared" ref="F87:BL87" si="11">+E87+F86</f>
        <v>-3.3976527145605398E-3</v>
      </c>
      <c r="G87" s="34">
        <f t="shared" si="11"/>
        <v>-3.84624559709846E-3</v>
      </c>
      <c r="H87" s="34">
        <f t="shared" si="11"/>
        <v>-4.2644871163320559E-3</v>
      </c>
      <c r="I87" s="34">
        <f t="shared" si="11"/>
        <v>-4.6545094497663026E-3</v>
      </c>
      <c r="J87" s="34">
        <f t="shared" si="11"/>
        <v>-5.0183152445604983E-3</v>
      </c>
      <c r="K87" s="34">
        <f t="shared" si="11"/>
        <v>-5.3501193943095117E-3</v>
      </c>
      <c r="L87" s="34">
        <f t="shared" si="11"/>
        <v>-5.658141059744058E-3</v>
      </c>
      <c r="M87" s="34">
        <f t="shared" si="11"/>
        <v>-5.9452458940657425E-3</v>
      </c>
      <c r="N87" s="34">
        <f t="shared" si="11"/>
        <v>-6.2122014454442818E-3</v>
      </c>
      <c r="O87" s="34">
        <f t="shared" si="11"/>
        <v>-6.461477876427626E-3</v>
      </c>
      <c r="P87" s="34">
        <f t="shared" si="11"/>
        <v>-6.6937792793947395E-3</v>
      </c>
      <c r="Q87" s="34">
        <f t="shared" si="11"/>
        <v>-6.9112229868028893E-3</v>
      </c>
      <c r="R87" s="34">
        <f t="shared" si="11"/>
        <v>-7.1144573250649795E-3</v>
      </c>
      <c r="S87" s="34">
        <f t="shared" si="11"/>
        <v>-7.3052853505614643E-3</v>
      </c>
      <c r="T87" s="34">
        <f t="shared" si="11"/>
        <v>-7.4843063956605812E-3</v>
      </c>
      <c r="U87" s="34">
        <f t="shared" si="11"/>
        <v>-7.6530440577201684E-3</v>
      </c>
      <c r="V87" s="34">
        <f t="shared" si="11"/>
        <v>-7.8120546288400327E-3</v>
      </c>
      <c r="W87" s="34">
        <f t="shared" si="11"/>
        <v>-7.9626136652416035E-3</v>
      </c>
      <c r="X87" s="34">
        <f t="shared" si="11"/>
        <v>-8.1052396441602705E-3</v>
      </c>
      <c r="Y87" s="34">
        <f t="shared" si="11"/>
        <v>-8.2409884080412322E-3</v>
      </c>
      <c r="Z87" s="34">
        <f t="shared" si="11"/>
        <v>-8.3703451970134849E-3</v>
      </c>
      <c r="AA87" s="34">
        <f t="shared" si="11"/>
        <v>-8.4941716585053093E-3</v>
      </c>
      <c r="AB87" s="34">
        <f t="shared" si="11"/>
        <v>-8.6129237981852555E-3</v>
      </c>
      <c r="AC87" s="34">
        <f t="shared" si="11"/>
        <v>-8.7272920360664079E-3</v>
      </c>
      <c r="AD87" s="34">
        <f t="shared" si="11"/>
        <v>-8.8377066360099295E-3</v>
      </c>
      <c r="AE87" s="34">
        <f t="shared" si="11"/>
        <v>-8.9447074420719915E-3</v>
      </c>
      <c r="AF87" s="34">
        <f t="shared" si="11"/>
        <v>-9.0433925334386968E-3</v>
      </c>
      <c r="AG87" s="34">
        <f t="shared" si="11"/>
        <v>-9.1342019647598638E-3</v>
      </c>
      <c r="AH87" s="34">
        <f t="shared" si="11"/>
        <v>-9.2177548598461265E-3</v>
      </c>
      <c r="AI87" s="34">
        <f t="shared" si="11"/>
        <v>-9.2942455722281967E-3</v>
      </c>
      <c r="AJ87" s="34">
        <f t="shared" si="11"/>
        <v>-9.3643950769837173E-3</v>
      </c>
      <c r="AK87" s="34">
        <f t="shared" si="11"/>
        <v>-9.4285338073632416E-3</v>
      </c>
      <c r="AL87" s="34">
        <f t="shared" si="11"/>
        <v>-9.4869272181380762E-3</v>
      </c>
      <c r="AM87" s="34">
        <f t="shared" si="11"/>
        <v>-9.540026683089585E-3</v>
      </c>
      <c r="AN87" s="34">
        <f t="shared" si="11"/>
        <v>-9.5879249276516858E-3</v>
      </c>
      <c r="AO87" s="34">
        <f t="shared" si="11"/>
        <v>-9.6309029299016316E-3</v>
      </c>
      <c r="AP87" s="34">
        <f t="shared" si="11"/>
        <v>-9.6692066720759987E-3</v>
      </c>
      <c r="AQ87" s="34">
        <f t="shared" si="11"/>
        <v>-9.7030719813692885E-3</v>
      </c>
      <c r="AR87" s="34">
        <f t="shared" si="11"/>
        <v>-9.7328514251260184E-3</v>
      </c>
      <c r="AS87" s="34">
        <f t="shared" si="11"/>
        <v>-9.7586519295196315E-3</v>
      </c>
      <c r="AT87" s="34">
        <f t="shared" si="11"/>
        <v>-9.8706455795784763E-3</v>
      </c>
      <c r="AU87" s="34">
        <f t="shared" si="11"/>
        <v>-9.9765407995581357E-3</v>
      </c>
      <c r="AV87" s="34">
        <f t="shared" si="11"/>
        <v>-1.0076597829531981E-2</v>
      </c>
      <c r="AW87" s="34">
        <f t="shared" si="11"/>
        <v>-1.0171066923477181E-2</v>
      </c>
      <c r="AX87" s="34">
        <f t="shared" si="11"/>
        <v>-1.0260188710217936E-2</v>
      </c>
      <c r="AY87" s="34">
        <f t="shared" si="11"/>
        <v>-1.0260188710217936E-2</v>
      </c>
      <c r="AZ87" s="34">
        <f t="shared" si="11"/>
        <v>-1.0260188710217936E-2</v>
      </c>
      <c r="BA87" s="34">
        <f t="shared" si="11"/>
        <v>-1.0260188710217936E-2</v>
      </c>
      <c r="BB87" s="34">
        <f t="shared" si="11"/>
        <v>-1.0260188710217936E-2</v>
      </c>
      <c r="BC87" s="34">
        <f t="shared" si="11"/>
        <v>-1.0260188710217936E-2</v>
      </c>
      <c r="BD87" s="34">
        <f t="shared" si="11"/>
        <v>-1.0260188710217936E-2</v>
      </c>
      <c r="BE87" s="34">
        <f t="shared" si="11"/>
        <v>-1.0260188710217936E-2</v>
      </c>
      <c r="BF87" s="34">
        <f t="shared" si="11"/>
        <v>-1.0260188710217936E-2</v>
      </c>
      <c r="BG87" s="34">
        <f t="shared" si="11"/>
        <v>-1.0260188710217936E-2</v>
      </c>
      <c r="BH87" s="34">
        <f t="shared" si="11"/>
        <v>-1.0260188710217936E-2</v>
      </c>
      <c r="BI87" s="34">
        <f t="shared" si="11"/>
        <v>-1.0260188710217936E-2</v>
      </c>
      <c r="BJ87" s="34">
        <f t="shared" si="11"/>
        <v>-1.0260188710217936E-2</v>
      </c>
      <c r="BK87" s="34">
        <f t="shared" si="11"/>
        <v>-1.0260188710217936E-2</v>
      </c>
      <c r="BL87" s="34">
        <f t="shared" si="11"/>
        <v>-1.0260188710217936E-2</v>
      </c>
    </row>
    <row r="88" spans="1:64">
      <c r="AG88" s="2"/>
      <c r="AL88" s="2"/>
      <c r="AQ88" s="2"/>
      <c r="AV88" s="2"/>
      <c r="AZ88" s="2"/>
      <c r="BE88" s="2"/>
      <c r="BJ88" s="2"/>
    </row>
    <row r="89" spans="1:64">
      <c r="AG89" s="2"/>
      <c r="AL89" s="2"/>
      <c r="AQ89" s="2"/>
      <c r="AV89" s="2"/>
      <c r="AZ89" s="2"/>
      <c r="BE89" s="2"/>
      <c r="BJ89" s="2"/>
    </row>
    <row r="90" spans="1:64">
      <c r="A90" s="59"/>
      <c r="B90" s="58" t="s">
        <v>214</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401</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402</v>
      </c>
      <c r="B92" s="2" t="s">
        <v>403</v>
      </c>
      <c r="D92" s="2" t="s">
        <v>217</v>
      </c>
      <c r="E92" s="23">
        <f>Workings!$C$34</f>
        <v>5.6381182047170117</v>
      </c>
      <c r="F92" s="23">
        <f>Workings!$C$34</f>
        <v>5.6381182047170117</v>
      </c>
      <c r="G92" s="23">
        <f>Workings!$C$34</f>
        <v>5.6381182047170117</v>
      </c>
      <c r="H92" s="23">
        <f>Workings!$C$34</f>
        <v>5.6381182047170117</v>
      </c>
      <c r="I92" s="23">
        <f>Workings!$C$34</f>
        <v>5.6381182047170117</v>
      </c>
      <c r="J92" s="23">
        <f>Workings!$C$34</f>
        <v>5.6381182047170117</v>
      </c>
      <c r="K92" s="23">
        <f>Workings!$C$34</f>
        <v>5.6381182047170117</v>
      </c>
      <c r="L92" s="23">
        <f>Workings!$C$34</f>
        <v>5.6381182047170117</v>
      </c>
      <c r="M92" s="23">
        <f>Workings!$C$34</f>
        <v>5.6381182047170117</v>
      </c>
      <c r="N92" s="23">
        <f>Workings!$C$34</f>
        <v>5.6381182047170117</v>
      </c>
      <c r="O92" s="23">
        <f>Workings!$C$34</f>
        <v>5.6381182047170117</v>
      </c>
      <c r="P92" s="23">
        <f>Workings!$C$34</f>
        <v>5.6381182047170117</v>
      </c>
      <c r="Q92" s="23">
        <f>Workings!$C$34</f>
        <v>5.6381182047170117</v>
      </c>
      <c r="R92" s="23">
        <f>Workings!$C$34</f>
        <v>5.6381182047170117</v>
      </c>
      <c r="S92" s="23">
        <f>Workings!$C$34</f>
        <v>5.6381182047170117</v>
      </c>
      <c r="T92" s="23">
        <f>Workings!$C$34</f>
        <v>5.6381182047170117</v>
      </c>
      <c r="U92" s="23">
        <f>Workings!$C$34</f>
        <v>5.6381182047170117</v>
      </c>
      <c r="V92" s="23">
        <f>Workings!$C$34</f>
        <v>5.6381182047170117</v>
      </c>
      <c r="W92" s="23">
        <f>Workings!$C$34</f>
        <v>5.6381182047170117</v>
      </c>
      <c r="X92" s="23">
        <f>Workings!$C$34</f>
        <v>5.6381182047170117</v>
      </c>
      <c r="Y92" s="23">
        <f>Workings!$C$34</f>
        <v>5.6381182047170117</v>
      </c>
      <c r="Z92" s="23">
        <f>Workings!$C$34</f>
        <v>5.6381182047170117</v>
      </c>
      <c r="AA92" s="23">
        <f>Workings!$C$34</f>
        <v>5.6381182047170117</v>
      </c>
      <c r="AB92" s="23">
        <f>Workings!$C$34</f>
        <v>5.6381182047170117</v>
      </c>
      <c r="AC92" s="23">
        <f>Workings!$C$34</f>
        <v>5.6381182047170117</v>
      </c>
      <c r="AD92" s="23">
        <f>Workings!$C$34</f>
        <v>5.6381182047170117</v>
      </c>
      <c r="AE92" s="23">
        <f>Workings!$C$34</f>
        <v>5.6381182047170117</v>
      </c>
      <c r="AF92" s="23">
        <f>Workings!$C$34</f>
        <v>5.6381182047170117</v>
      </c>
      <c r="AG92" s="23">
        <f>Workings!$C$34</f>
        <v>5.6381182047170117</v>
      </c>
      <c r="AH92" s="23">
        <f>Workings!$C$34</f>
        <v>5.6381182047170117</v>
      </c>
      <c r="AI92" s="23">
        <f>Workings!$C$34</f>
        <v>5.6381182047170117</v>
      </c>
      <c r="AJ92" s="23">
        <f>Workings!$C$34</f>
        <v>5.6381182047170117</v>
      </c>
      <c r="AK92" s="23">
        <f>Workings!$C$34</f>
        <v>5.6381182047170117</v>
      </c>
      <c r="AL92" s="23">
        <f>Workings!$C$34</f>
        <v>5.6381182047170117</v>
      </c>
      <c r="AM92" s="23">
        <f>Workings!$C$34</f>
        <v>5.6381182047170117</v>
      </c>
      <c r="AN92" s="23">
        <f>Workings!$C$34</f>
        <v>5.6381182047170117</v>
      </c>
      <c r="AO92" s="23">
        <f>Workings!$C$34</f>
        <v>5.6381182047170117</v>
      </c>
      <c r="AP92" s="23">
        <f>Workings!$C$34</f>
        <v>5.6381182047170117</v>
      </c>
      <c r="AQ92" s="23">
        <f>Workings!$C$34</f>
        <v>5.6381182047170117</v>
      </c>
      <c r="AR92" s="23">
        <f>Workings!$C$34</f>
        <v>5.6381182047170117</v>
      </c>
      <c r="AS92" s="23">
        <f>Workings!$C$34</f>
        <v>5.6381182047170117</v>
      </c>
      <c r="AT92" s="23"/>
      <c r="AU92" s="23"/>
      <c r="AV92" s="23"/>
      <c r="AW92" s="23"/>
      <c r="AX92" s="23"/>
      <c r="AY92" s="23"/>
      <c r="AZ92" s="23"/>
      <c r="BA92" s="23"/>
      <c r="BB92" s="23"/>
      <c r="BC92" s="23"/>
      <c r="BD92" s="23"/>
      <c r="BE92" s="23"/>
      <c r="BF92" s="23"/>
      <c r="BG92" s="23"/>
      <c r="BH92" s="23"/>
      <c r="BI92" s="23"/>
      <c r="BJ92" s="23"/>
      <c r="BK92" s="23"/>
      <c r="BL92" s="23"/>
    </row>
    <row r="93" spans="1:64">
      <c r="A93" s="257"/>
      <c r="B93" s="2" t="s">
        <v>404</v>
      </c>
      <c r="D93" s="2" t="s">
        <v>219</v>
      </c>
      <c r="E93" s="20">
        <f>E92*'Fixed Data'!H$22</f>
        <v>1.2890655176172694</v>
      </c>
      <c r="F93" s="20">
        <f>F92*'Fixed Data'!I$22</f>
        <v>1.241654581633804</v>
      </c>
      <c r="G93" s="20">
        <f>G92*'Fixed Data'!J$22</f>
        <v>1.1942436456503387</v>
      </c>
      <c r="H93" s="20">
        <f>H92*'Fixed Data'!K$22</f>
        <v>1.1468327096668733</v>
      </c>
      <c r="I93" s="20">
        <f>I92*'Fixed Data'!L$22</f>
        <v>1.0994217736834082</v>
      </c>
      <c r="J93" s="20">
        <f>J92*'Fixed Data'!M$22</f>
        <v>1.0520108376999429</v>
      </c>
      <c r="K93" s="20">
        <f>K92*'Fixed Data'!N$22</f>
        <v>1.0045999017164775</v>
      </c>
      <c r="L93" s="20">
        <f>L92*'Fixed Data'!O$22</f>
        <v>0.95718896573301215</v>
      </c>
      <c r="M93" s="20">
        <f>M92*'Fixed Data'!P$22</f>
        <v>0.90977802974954691</v>
      </c>
      <c r="N93" s="20">
        <f>N92*'Fixed Data'!Q$22</f>
        <v>0.86236709376608156</v>
      </c>
      <c r="O93" s="20">
        <f>O92*'Fixed Data'!R$22</f>
        <v>0.81495615778261621</v>
      </c>
      <c r="P93" s="20">
        <f>P92*'Fixed Data'!S$22</f>
        <v>0.76754522179915108</v>
      </c>
      <c r="Q93" s="20">
        <f>Q92*'Fixed Data'!T$22</f>
        <v>0.72013428581568573</v>
      </c>
      <c r="R93" s="20">
        <f>R92*'Fixed Data'!U$22</f>
        <v>0.67272334983222037</v>
      </c>
      <c r="S93" s="20">
        <f>S92*'Fixed Data'!V$22</f>
        <v>0.62531241384875513</v>
      </c>
      <c r="T93" s="20">
        <f>T92*'Fixed Data'!W$22</f>
        <v>0.57790147786528978</v>
      </c>
      <c r="U93" s="20">
        <f>U92*'Fixed Data'!X$22</f>
        <v>0.53049054188182443</v>
      </c>
      <c r="V93" s="20">
        <f>V92*'Fixed Data'!Y$22</f>
        <v>0.48307960589835919</v>
      </c>
      <c r="W93" s="20">
        <f>W92*'Fixed Data'!Z$22</f>
        <v>0.43566866991489384</v>
      </c>
      <c r="X93" s="20">
        <f>X92*'Fixed Data'!AA$22</f>
        <v>0.38825773393142854</v>
      </c>
      <c r="Y93" s="20">
        <f>Y92*'Fixed Data'!AB$22</f>
        <v>0.34084679794796319</v>
      </c>
      <c r="Z93" s="20">
        <f>Z92*'Fixed Data'!AC$22</f>
        <v>0.29343586196449783</v>
      </c>
      <c r="AA93" s="20">
        <f>AA92*'Fixed Data'!AD$22</f>
        <v>0.24602492598103251</v>
      </c>
      <c r="AB93" s="20">
        <f>AB92*'Fixed Data'!AE$22</f>
        <v>0.19861398999756716</v>
      </c>
      <c r="AC93" s="20">
        <f>AC92*'Fixed Data'!AF$22</f>
        <v>0.15120305401410181</v>
      </c>
      <c r="AD93" s="20">
        <f>AD92*'Fixed Data'!AG$22</f>
        <v>0.10379211803063645</v>
      </c>
      <c r="AE93" s="20">
        <f>AE92*'Fixed Data'!AH$22</f>
        <v>5.6381182047170117E-2</v>
      </c>
      <c r="AF93" s="20">
        <f>AF92*'Fixed Data'!AI$22</f>
        <v>5.6381182047170117E-2</v>
      </c>
      <c r="AG93" s="20">
        <f>AG92*'Fixed Data'!AJ$22</f>
        <v>5.6381182047170117E-2</v>
      </c>
      <c r="AH93" s="20">
        <f>AH92*'Fixed Data'!AK$22</f>
        <v>5.6381182047170117E-2</v>
      </c>
      <c r="AI93" s="20">
        <f>AI92*'Fixed Data'!AL$22</f>
        <v>5.6381182047170117E-2</v>
      </c>
      <c r="AJ93" s="20">
        <f>AJ92*'Fixed Data'!AM$22</f>
        <v>5.6381182047170117E-2</v>
      </c>
      <c r="AK93" s="20">
        <f>AK92*'Fixed Data'!AN$22</f>
        <v>5.6381182047170117E-2</v>
      </c>
      <c r="AL93" s="20">
        <f>AL92*'Fixed Data'!AO$22</f>
        <v>5.6381182047170117E-2</v>
      </c>
      <c r="AM93" s="20">
        <f>AM92*'Fixed Data'!AP$22</f>
        <v>5.6381182047170117E-2</v>
      </c>
      <c r="AN93" s="20">
        <f>AN92*'Fixed Data'!AQ$22</f>
        <v>5.6381182047170117E-2</v>
      </c>
      <c r="AO93" s="20">
        <f>AO92*'Fixed Data'!AR$22</f>
        <v>5.6381182047170117E-2</v>
      </c>
      <c r="AP93" s="20">
        <f>AP92*'Fixed Data'!AS$22</f>
        <v>5.6381182047170117E-2</v>
      </c>
      <c r="AQ93" s="20">
        <f>AQ92*'Fixed Data'!AT$22</f>
        <v>5.6381182047170117E-2</v>
      </c>
      <c r="AR93" s="20">
        <f>AR92*'Fixed Data'!AU$22</f>
        <v>5.6381182047170117E-2</v>
      </c>
      <c r="AS93" s="20">
        <f>AS92*'Fixed Data'!AV$22</f>
        <v>5.6381182047170117E-2</v>
      </c>
      <c r="AT93" s="20">
        <f>AT92*'Fixed Data'!AW$22</f>
        <v>0</v>
      </c>
      <c r="AU93" s="20">
        <f>AU92*'Fixed Data'!AX$22</f>
        <v>0</v>
      </c>
      <c r="AV93" s="20">
        <f>AV92*'Fixed Data'!AY$22</f>
        <v>0</v>
      </c>
      <c r="AW93" s="20">
        <f>AW92*'Fixed Data'!AZ$22</f>
        <v>0</v>
      </c>
      <c r="AX93" s="20">
        <f>AX92*'Fixed Data'!BA$22</f>
        <v>0</v>
      </c>
      <c r="AY93" s="20">
        <f>AY92*'Fixed Data'!BB$22</f>
        <v>0</v>
      </c>
      <c r="AZ93" s="20">
        <f>AZ92*'Fixed Data'!BC$22</f>
        <v>0</v>
      </c>
      <c r="BA93" s="20">
        <f>BA92*'Fixed Data'!BD$22</f>
        <v>0</v>
      </c>
      <c r="BB93" s="20">
        <f>BB92*'Fixed Data'!BE$22</f>
        <v>0</v>
      </c>
      <c r="BC93" s="20">
        <f>BC92*'Fixed Data'!BF$22</f>
        <v>0</v>
      </c>
      <c r="BD93" s="20">
        <f>BD92*'Fixed Data'!BG$22</f>
        <v>0</v>
      </c>
      <c r="BE93" s="20">
        <f>BE92*'Fixed Data'!BH$22</f>
        <v>0</v>
      </c>
      <c r="BF93" s="20">
        <f>BF92*'Fixed Data'!BI$22</f>
        <v>0</v>
      </c>
      <c r="BG93" s="20">
        <f>BG92*'Fixed Data'!BJ$22</f>
        <v>0</v>
      </c>
      <c r="BH93" s="20">
        <f>BH92*'Fixed Data'!BK$22</f>
        <v>0</v>
      </c>
      <c r="BI93" s="20">
        <f>BI92*'Fixed Data'!BL$22</f>
        <v>0</v>
      </c>
      <c r="BJ93" s="20">
        <f>BJ92*'Fixed Data'!BM$22</f>
        <v>0</v>
      </c>
      <c r="BK93" s="20">
        <f>BK92*'Fixed Data'!BN$22</f>
        <v>0</v>
      </c>
      <c r="BL93" s="20">
        <f>BL92*'Fixed Data'!BO$22</f>
        <v>0</v>
      </c>
    </row>
    <row r="94" spans="1:64" ht="12.75" customHeight="1">
      <c r="A94" s="257"/>
      <c r="B94" s="2" t="s">
        <v>405</v>
      </c>
      <c r="D94" s="2" t="s">
        <v>221</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406</v>
      </c>
      <c r="D95" s="2" t="s">
        <v>223</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407</v>
      </c>
      <c r="D96" s="2" t="s">
        <v>219</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408</v>
      </c>
      <c r="D97" s="2" t="s">
        <v>226</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409</v>
      </c>
      <c r="D98" s="2" t="s">
        <v>226</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410</v>
      </c>
      <c r="D99" s="2" t="s">
        <v>229</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230</v>
      </c>
      <c r="C101" s="138"/>
      <c r="D101" s="138" t="s">
        <v>197</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231</v>
      </c>
    </row>
    <row r="110" spans="1:64">
      <c r="B110" s="44" t="s">
        <v>232</v>
      </c>
    </row>
    <row r="111" spans="1:64">
      <c r="B111" s="2" t="s">
        <v>233</v>
      </c>
    </row>
    <row r="112" spans="1:64">
      <c r="B112" s="2" t="s">
        <v>411</v>
      </c>
    </row>
    <row r="113" spans="1:3" ht="17.100000000000001">
      <c r="A113" s="46">
        <v>2</v>
      </c>
      <c r="B113" s="44" t="s">
        <v>235</v>
      </c>
    </row>
    <row r="114" spans="1:3">
      <c r="C114" s="10"/>
    </row>
    <row r="179" spans="2:2">
      <c r="B179" s="247" t="s">
        <v>199</v>
      </c>
    </row>
    <row r="180" spans="2:2">
      <c r="B180" s="247" t="s">
        <v>198</v>
      </c>
    </row>
    <row r="181" spans="2:2">
      <c r="B181" s="247" t="s">
        <v>236</v>
      </c>
    </row>
    <row r="182" spans="2:2">
      <c r="B182" s="247" t="s">
        <v>237</v>
      </c>
    </row>
    <row r="183" spans="2:2">
      <c r="B183" s="247" t="s">
        <v>238</v>
      </c>
    </row>
    <row r="184" spans="2:2">
      <c r="B184" s="247" t="s">
        <v>239</v>
      </c>
    </row>
    <row r="185" spans="2:2">
      <c r="B185" s="247" t="s">
        <v>240</v>
      </c>
    </row>
    <row r="186" spans="2:2">
      <c r="B186" s="247" t="s">
        <v>241</v>
      </c>
    </row>
    <row r="187" spans="2:2">
      <c r="B187" s="247" t="s">
        <v>242</v>
      </c>
    </row>
    <row r="188" spans="2:2">
      <c r="B188" s="247" t="s">
        <v>243</v>
      </c>
    </row>
    <row r="189" spans="2:2">
      <c r="B189" s="247" t="s">
        <v>244</v>
      </c>
    </row>
    <row r="190" spans="2:2">
      <c r="B190" s="247" t="s">
        <v>245</v>
      </c>
    </row>
    <row r="191" spans="2:2">
      <c r="B191" s="247" t="s">
        <v>246</v>
      </c>
    </row>
    <row r="192" spans="2:2">
      <c r="B192" s="247" t="s">
        <v>247</v>
      </c>
    </row>
    <row r="193" spans="2:2">
      <c r="B193" s="247" t="s">
        <v>248</v>
      </c>
    </row>
    <row r="194" spans="2:2">
      <c r="B194" s="247" t="s">
        <v>249</v>
      </c>
    </row>
    <row r="195" spans="2:2">
      <c r="B195" s="247" t="s">
        <v>250</v>
      </c>
    </row>
    <row r="196" spans="2:2">
      <c r="B196" s="247" t="s">
        <v>251</v>
      </c>
    </row>
    <row r="197" spans="2:2">
      <c r="B197" s="247" t="s">
        <v>252</v>
      </c>
    </row>
    <row r="198" spans="2:2">
      <c r="B198" s="247" t="s">
        <v>253</v>
      </c>
    </row>
    <row r="199" spans="2:2">
      <c r="B199" s="247" t="s">
        <v>254</v>
      </c>
    </row>
    <row r="200" spans="2:2">
      <c r="B200" s="247" t="s">
        <v>255</v>
      </c>
    </row>
    <row r="201" spans="2:2">
      <c r="B201" s="247" t="s">
        <v>256</v>
      </c>
    </row>
    <row r="202" spans="2:2">
      <c r="B202" s="247" t="s">
        <v>257</v>
      </c>
    </row>
    <row r="203" spans="2:2">
      <c r="B203" s="247" t="s">
        <v>258</v>
      </c>
    </row>
    <row r="204" spans="2:2">
      <c r="B204" s="247" t="s">
        <v>259</v>
      </c>
    </row>
    <row r="205" spans="2:2">
      <c r="B205" s="247" t="s">
        <v>260</v>
      </c>
    </row>
    <row r="206" spans="2:2">
      <c r="B206" s="247" t="s">
        <v>261</v>
      </c>
    </row>
    <row r="207" spans="2:2">
      <c r="B207" s="247" t="s">
        <v>195</v>
      </c>
    </row>
    <row r="208" spans="2:2">
      <c r="B208" s="247" t="s">
        <v>262</v>
      </c>
    </row>
    <row r="209" spans="2:2">
      <c r="B209" s="247" t="s">
        <v>263</v>
      </c>
    </row>
    <row r="210" spans="2:2">
      <c r="B210" s="247" t="s">
        <v>264</v>
      </c>
    </row>
    <row r="211" spans="2:2">
      <c r="B211" s="247" t="s">
        <v>265</v>
      </c>
    </row>
    <row r="212" spans="2:2">
      <c r="B212" s="247" t="s">
        <v>202</v>
      </c>
    </row>
    <row r="213" spans="2:2">
      <c r="B213" s="247" t="s">
        <v>266</v>
      </c>
    </row>
    <row r="214" spans="2:2">
      <c r="B214" s="247" t="s">
        <v>267</v>
      </c>
    </row>
    <row r="215" spans="2:2">
      <c r="B215" s="247" t="s">
        <v>268</v>
      </c>
    </row>
    <row r="216" spans="2:2">
      <c r="B216" s="247" t="s">
        <v>269</v>
      </c>
    </row>
    <row r="217" spans="2:2">
      <c r="B217" s="247" t="s">
        <v>270</v>
      </c>
    </row>
    <row r="218" spans="2:2">
      <c r="B218" s="247" t="s">
        <v>271</v>
      </c>
    </row>
    <row r="219" spans="2:2">
      <c r="B219" s="247" t="s">
        <v>272</v>
      </c>
    </row>
    <row r="220" spans="2:2">
      <c r="B220" s="247" t="s">
        <v>273</v>
      </c>
    </row>
    <row r="221" spans="2:2">
      <c r="B221" s="247" t="s">
        <v>274</v>
      </c>
    </row>
    <row r="222" spans="2:2">
      <c r="B222" s="247" t="s">
        <v>275</v>
      </c>
    </row>
    <row r="223" spans="2:2">
      <c r="B223" s="247" t="s">
        <v>276</v>
      </c>
    </row>
    <row r="224" spans="2:2">
      <c r="B224" s="247" t="s">
        <v>277</v>
      </c>
    </row>
    <row r="225" spans="2:2">
      <c r="B225" s="247" t="s">
        <v>278</v>
      </c>
    </row>
    <row r="226" spans="2:2">
      <c r="B226" s="247" t="s">
        <v>279</v>
      </c>
    </row>
    <row r="227" spans="2:2">
      <c r="B227" s="247" t="s">
        <v>280</v>
      </c>
    </row>
    <row r="228" spans="2:2">
      <c r="B228" s="247" t="s">
        <v>281</v>
      </c>
    </row>
    <row r="229" spans="2:2">
      <c r="B229" s="247" t="s">
        <v>282</v>
      </c>
    </row>
    <row r="230" spans="2:2">
      <c r="B230" s="247" t="s">
        <v>283</v>
      </c>
    </row>
    <row r="231" spans="2:2">
      <c r="B231" s="247" t="s">
        <v>285</v>
      </c>
    </row>
    <row r="232" spans="2:2">
      <c r="B232" s="247" t="s">
        <v>412</v>
      </c>
    </row>
    <row r="233" spans="2:2">
      <c r="B233" s="247" t="s">
        <v>286</v>
      </c>
    </row>
    <row r="234" spans="2:2">
      <c r="B234" s="247" t="s">
        <v>287</v>
      </c>
    </row>
    <row r="235" spans="2:2">
      <c r="B235" s="247" t="s">
        <v>288</v>
      </c>
    </row>
    <row r="236" spans="2:2">
      <c r="B236" s="247" t="s">
        <v>289</v>
      </c>
    </row>
    <row r="237" spans="2:2">
      <c r="B237" s="247" t="s">
        <v>290</v>
      </c>
    </row>
    <row r="238" spans="2:2">
      <c r="B238" s="247" t="s">
        <v>291</v>
      </c>
    </row>
    <row r="239" spans="2:2">
      <c r="B239" s="247" t="s">
        <v>292</v>
      </c>
    </row>
    <row r="240" spans="2:2">
      <c r="B240" s="247" t="s">
        <v>293</v>
      </c>
    </row>
    <row r="241" spans="2:2">
      <c r="B241" s="247" t="s">
        <v>294</v>
      </c>
    </row>
    <row r="242" spans="2:2">
      <c r="B242" s="247" t="s">
        <v>295</v>
      </c>
    </row>
    <row r="243" spans="2:2">
      <c r="B243" s="247" t="s">
        <v>296</v>
      </c>
    </row>
    <row r="244" spans="2:2">
      <c r="B244" s="247" t="s">
        <v>297</v>
      </c>
    </row>
    <row r="245" spans="2:2">
      <c r="B245" s="247" t="s">
        <v>298</v>
      </c>
    </row>
    <row r="246" spans="2:2">
      <c r="B246" s="247" t="s">
        <v>299</v>
      </c>
    </row>
    <row r="247" spans="2:2">
      <c r="B247" s="247" t="s">
        <v>300</v>
      </c>
    </row>
    <row r="248" spans="2:2">
      <c r="B248" s="247" t="s">
        <v>301</v>
      </c>
    </row>
    <row r="249" spans="2:2">
      <c r="B249" s="247" t="s">
        <v>302</v>
      </c>
    </row>
    <row r="250" spans="2:2">
      <c r="B250" s="247" t="s">
        <v>303</v>
      </c>
    </row>
    <row r="251" spans="2:2">
      <c r="B251" s="247" t="s">
        <v>304</v>
      </c>
    </row>
    <row r="255" spans="2:2">
      <c r="B255" s="241"/>
    </row>
    <row r="258" spans="2:2">
      <c r="B258" s="24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18:B22 B26:B29" xr:uid="{0B901F43-F40A-4208-8E6E-639FEE932E2F}">
      <formula1>$B$179:$B$258</formula1>
    </dataValidation>
    <dataValidation type="list" allowBlank="1" showInputMessage="1" showErrorMessage="1" sqref="B24:B25" xr:uid="{EB3E45FE-7C6A-436C-BD5C-6C6F04EC1FE0}">
      <formula1>$B$179:$B$179</formula1>
    </dataValidation>
  </dataValidations>
  <hyperlinks>
    <hyperlink ref="B110" r:id="rId1" xr:uid="{E3FB1BD2-D51A-4259-BD03-8C0189F71BE1}"/>
    <hyperlink ref="B113" r:id="rId2" xr:uid="{A077CE4A-4F03-4DA5-BCBD-E2CABD6341E5}"/>
  </hyperlinks>
  <pageMargins left="0.7" right="0.7" top="0.75" bottom="0.75" header="0.3" footer="0.3"/>
  <pageSetup paperSize="9" orientation="portrait" r:id="rId3"/>
  <headerFooter>
    <oddHeader>&amp;C&amp;G</oddHeader>
  </headerFooter>
  <legacyDrawing r:id="rId4"/>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zoomScale="85" zoomScaleNormal="85" workbookViewId="0">
      <selection activeCell="E17" sqref="E17"/>
    </sheetView>
  </sheetViews>
  <sheetFormatPr defaultRowHeight="14.45"/>
  <cols>
    <col min="1" max="1" width="5.85546875" customWidth="1"/>
    <col min="2" max="2" width="64.85546875" customWidth="1"/>
    <col min="3" max="3" width="13.85546875" bestFit="1" customWidth="1"/>
    <col min="4" max="4" width="21.5703125" bestFit="1" customWidth="1"/>
    <col min="5" max="5" width="34.42578125" bestFit="1" customWidth="1"/>
  </cols>
  <sheetData>
    <row r="1" spans="1:7" s="86" customFormat="1" ht="19.5">
      <c r="A1" s="86" t="s">
        <v>57</v>
      </c>
    </row>
    <row r="2" spans="1:7" s="86" customFormat="1" ht="19.5">
      <c r="A2" s="86" t="s">
        <v>1</v>
      </c>
    </row>
    <row r="3" spans="1:7" s="86" customFormat="1" ht="19.5">
      <c r="A3" s="135" t="s">
        <v>414</v>
      </c>
    </row>
    <row r="4" spans="1:7" s="86" customFormat="1" ht="19.5">
      <c r="A4" s="135" t="s">
        <v>415</v>
      </c>
    </row>
    <row r="5" spans="1:7" ht="18.600000000000001">
      <c r="A5" s="1"/>
    </row>
    <row r="6" spans="1:7">
      <c r="F6" s="200"/>
      <c r="G6" t="s">
        <v>416</v>
      </c>
    </row>
    <row r="7" spans="1:7">
      <c r="B7" s="193" t="s">
        <v>417</v>
      </c>
      <c r="C7" s="195" t="s">
        <v>418</v>
      </c>
      <c r="D7" t="s">
        <v>419</v>
      </c>
      <c r="F7" s="205"/>
      <c r="G7" t="s">
        <v>420</v>
      </c>
    </row>
    <row r="8" spans="1:7">
      <c r="B8" t="s">
        <v>421</v>
      </c>
      <c r="C8" s="210">
        <v>5615.44</v>
      </c>
      <c r="D8" s="211">
        <f>28491.2906611699/1000</f>
        <v>28.491290661169899</v>
      </c>
    </row>
    <row r="9" spans="1:7">
      <c r="B9" t="s">
        <v>422</v>
      </c>
      <c r="C9" s="210">
        <v>10129.719999999999</v>
      </c>
      <c r="D9" s="211">
        <f>14659.1073322642/1000</f>
        <v>14.659107332264201</v>
      </c>
      <c r="E9" s="191"/>
    </row>
    <row r="10" spans="1:7">
      <c r="B10" t="s">
        <v>423</v>
      </c>
      <c r="C10" s="210">
        <v>12704.580000000002</v>
      </c>
      <c r="D10" s="211">
        <f>9020.98912754719/1000</f>
        <v>9.020989127547189</v>
      </c>
      <c r="E10" s="191"/>
    </row>
    <row r="11" spans="1:7">
      <c r="B11" t="s">
        <v>424</v>
      </c>
      <c r="C11" s="201">
        <f>C10*0.6</f>
        <v>7622.7480000000005</v>
      </c>
      <c r="D11" s="197"/>
      <c r="E11" s="198"/>
    </row>
    <row r="14" spans="1:7">
      <c r="B14" t="s">
        <v>425</v>
      </c>
      <c r="C14" s="200">
        <v>40</v>
      </c>
      <c r="D14" t="s">
        <v>426</v>
      </c>
    </row>
    <row r="15" spans="1:7">
      <c r="B15" t="s">
        <v>427</v>
      </c>
      <c r="C15" s="201">
        <f>'Fixed Data'!K8</f>
        <v>58.215687651416758</v>
      </c>
      <c r="D15" t="s">
        <v>428</v>
      </c>
    </row>
    <row r="18" spans="2:5">
      <c r="B18" t="s">
        <v>429</v>
      </c>
      <c r="C18" s="201">
        <f>(C9-C8)/1000</f>
        <v>4.5142799999999994</v>
      </c>
      <c r="D18" t="s">
        <v>430</v>
      </c>
    </row>
    <row r="19" spans="2:5">
      <c r="B19" t="s">
        <v>431</v>
      </c>
      <c r="C19" s="201">
        <f>((C10+C11)-C8)/1000</f>
        <v>14.711888000000002</v>
      </c>
      <c r="D19" t="s">
        <v>430</v>
      </c>
    </row>
    <row r="20" spans="2:5">
      <c r="B20" t="s">
        <v>432</v>
      </c>
      <c r="C20" s="201">
        <f>((C10+C11)-C9)/1000</f>
        <v>10.197608000000002</v>
      </c>
      <c r="D20" t="s">
        <v>430</v>
      </c>
    </row>
    <row r="21" spans="2:5">
      <c r="B21" t="s">
        <v>433</v>
      </c>
      <c r="C21" s="202">
        <f>1250/10</f>
        <v>125</v>
      </c>
      <c r="D21" t="s">
        <v>430</v>
      </c>
    </row>
    <row r="22" spans="2:5">
      <c r="B22" t="s">
        <v>434</v>
      </c>
      <c r="C22" s="201">
        <f>C8/1000/2</f>
        <v>2.8077199999999998</v>
      </c>
      <c r="D22" t="s">
        <v>430</v>
      </c>
    </row>
    <row r="23" spans="2:5">
      <c r="B23" t="s">
        <v>435</v>
      </c>
      <c r="C23" s="201">
        <f>C21+C22</f>
        <v>127.80772</v>
      </c>
      <c r="D23" t="s">
        <v>430</v>
      </c>
    </row>
    <row r="25" spans="2:5">
      <c r="B25" s="193" t="s">
        <v>436</v>
      </c>
    </row>
    <row r="26" spans="2:5">
      <c r="B26" t="s">
        <v>437</v>
      </c>
      <c r="C26" s="204">
        <f>D8-D9</f>
        <v>13.832183328905698</v>
      </c>
      <c r="D26" t="s">
        <v>438</v>
      </c>
    </row>
    <row r="27" spans="2:5">
      <c r="B27" t="s">
        <v>439</v>
      </c>
      <c r="C27" s="203">
        <f>C26*C14</f>
        <v>553.28733315622787</v>
      </c>
      <c r="D27" t="s">
        <v>440</v>
      </c>
    </row>
    <row r="28" spans="2:5">
      <c r="C28" s="192"/>
      <c r="D28" s="194"/>
    </row>
    <row r="29" spans="2:5">
      <c r="B29" s="193" t="s">
        <v>441</v>
      </c>
    </row>
    <row r="30" spans="2:5">
      <c r="B30" t="s">
        <v>442</v>
      </c>
      <c r="C30" s="204">
        <f>D8-D10</f>
        <v>19.47030153362271</v>
      </c>
      <c r="D30" t="s">
        <v>438</v>
      </c>
    </row>
    <row r="31" spans="2:5">
      <c r="B31" t="s">
        <v>439</v>
      </c>
      <c r="C31" s="203">
        <f>C30*C14</f>
        <v>778.81206134490844</v>
      </c>
      <c r="D31" t="s">
        <v>440</v>
      </c>
      <c r="E31" s="196"/>
    </row>
    <row r="32" spans="2:5">
      <c r="C32" s="192"/>
      <c r="D32" s="194"/>
    </row>
    <row r="33" spans="2:4">
      <c r="B33" s="193" t="s">
        <v>443</v>
      </c>
    </row>
    <row r="34" spans="2:4">
      <c r="B34" t="s">
        <v>444</v>
      </c>
      <c r="C34" s="204">
        <f>D9-D10</f>
        <v>5.6381182047170117</v>
      </c>
      <c r="D34" t="s">
        <v>438</v>
      </c>
    </row>
    <row r="35" spans="2:4">
      <c r="B35" t="s">
        <v>439</v>
      </c>
      <c r="C35" s="203">
        <f>C34*C14</f>
        <v>225.52472818868046</v>
      </c>
      <c r="D35" t="s">
        <v>440</v>
      </c>
    </row>
  </sheetData>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d45e2fd5-3899-454e-81dc-22f73a36a29f">
      <UserInfo>
        <DisplayName/>
        <AccountId xsi:nil="true"/>
        <AccountType/>
      </UserInfo>
    </SharedWithUsers>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8A75D-656D-45CC-B1DE-AB2438CDD421}"/>
</file>

<file path=customXml/itemProps2.xml><?xml version="1.0" encoding="utf-8"?>
<ds:datastoreItem xmlns:ds="http://schemas.openxmlformats.org/officeDocument/2006/customXml" ds:itemID="{EA8A64D3-B694-4D66-87A6-9C5AFD886B7E}"/>
</file>

<file path=customXml/itemProps3.xml><?xml version="1.0" encoding="utf-8"?>
<ds:datastoreItem xmlns:ds="http://schemas.openxmlformats.org/officeDocument/2006/customXml" ds:itemID="{D59107C5-B401-4A16-BB12-3D243B9D13F0}"/>
</file>

<file path=customXml/itemProps4.xml><?xml version="1.0" encoding="utf-8"?>
<ds:datastoreItem xmlns:ds="http://schemas.openxmlformats.org/officeDocument/2006/customXml" ds:itemID="{B8185C5A-A0DE-40F8-89E7-D9FD2CF294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subject/>
  <dc:creator>Paul Williams</dc:creator>
  <cp:keywords/>
  <dc:description/>
  <cp:lastModifiedBy>Brown, Kasia (Distribution)</cp:lastModifiedBy>
  <cp:revision/>
  <dcterms:created xsi:type="dcterms:W3CDTF">2012-02-15T20:11:21Z</dcterms:created>
  <dcterms:modified xsi:type="dcterms:W3CDTF">2024-07-25T09:34:52Z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4f14cc67-4547-4e64-9adc-32f91e8f14b0</vt:lpwstr>
  </property>
  <property fmtid="{D5CDD505-2E9C-101B-9397-08002B2CF9AE}" pid="27" name="bjDocumentSecurityLabel">
    <vt:lpwstr>This item has no classification</vt:lpwstr>
  </property>
  <property fmtid="{D5CDD505-2E9C-101B-9397-08002B2CF9AE}" pid="28" name="bjSaver">
    <vt:lpwstr>Erjbkgo6VEon1PXd+rFYcqZQ90uuzdgT</vt:lpwstr>
  </property>
  <property fmtid="{D5CDD505-2E9C-101B-9397-08002B2CF9AE}" pid="29" name="bjClsUserRVM">
    <vt:lpwstr>[]</vt:lpwstr>
  </property>
  <property fmtid="{D5CDD505-2E9C-101B-9397-08002B2CF9AE}" pid="30" name="MSIP_Label_9a1593e3-eb40-4b63-9198-a6ec3e998e52_Enabled">
    <vt:lpwstr>true</vt:lpwstr>
  </property>
  <property fmtid="{D5CDD505-2E9C-101B-9397-08002B2CF9AE}" pid="31" name="MSIP_Label_9a1593e3-eb40-4b63-9198-a6ec3e998e52_SetDate">
    <vt:lpwstr>2024-06-21T09:48:10Z</vt:lpwstr>
  </property>
  <property fmtid="{D5CDD505-2E9C-101B-9397-08002B2CF9AE}" pid="32" name="MSIP_Label_9a1593e3-eb40-4b63-9198-a6ec3e998e52_Method">
    <vt:lpwstr>Privileged</vt:lpwstr>
  </property>
  <property fmtid="{D5CDD505-2E9C-101B-9397-08002B2CF9AE}" pid="33" name="MSIP_Label_9a1593e3-eb40-4b63-9198-a6ec3e998e52_Name">
    <vt:lpwstr>9a1593e3-eb40-4b63-9198-a6ec3e998e52</vt:lpwstr>
  </property>
  <property fmtid="{D5CDD505-2E9C-101B-9397-08002B2CF9AE}" pid="34" name="MSIP_Label_9a1593e3-eb40-4b63-9198-a6ec3e998e52_SiteId">
    <vt:lpwstr>953b0f83-1ce6-45c3-82c9-1d847e372339</vt:lpwstr>
  </property>
  <property fmtid="{D5CDD505-2E9C-101B-9397-08002B2CF9AE}" pid="35" name="MSIP_Label_9a1593e3-eb40-4b63-9198-a6ec3e998e52_ActionId">
    <vt:lpwstr>7ed402a9-fe63-414f-a3ae-331db9fad88c</vt:lpwstr>
  </property>
  <property fmtid="{D5CDD505-2E9C-101B-9397-08002B2CF9AE}" pid="36" name="MSIP_Label_9a1593e3-eb40-4b63-9198-a6ec3e998e52_ContentBits">
    <vt:lpwstr>4</vt:lpwstr>
  </property>
  <property fmtid="{D5CDD505-2E9C-101B-9397-08002B2CF9AE}" pid="37" name="MediaServiceImageTags">
    <vt:lpwstr/>
  </property>
  <property fmtid="{D5CDD505-2E9C-101B-9397-08002B2CF9AE}" pid="38" name="ComplianceAssetId">
    <vt:lpwstr/>
  </property>
  <property fmtid="{D5CDD505-2E9C-101B-9397-08002B2CF9AE}" pid="39" name="_ExtendedDescription">
    <vt:lpwstr/>
  </property>
  <property fmtid="{D5CDD505-2E9C-101B-9397-08002B2CF9AE}" pid="40" name="TriggerFlowInfo">
    <vt:lpwstr/>
  </property>
  <property fmtid="{D5CDD505-2E9C-101B-9397-08002B2CF9AE}" pid="41" name="xd_Signature">
    <vt:bool>false</vt:bool>
  </property>
  <property fmtid="{D5CDD505-2E9C-101B-9397-08002B2CF9AE}" pid="42" name="TaxKeyword">
    <vt:lpwstr/>
  </property>
</Properties>
</file>